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iMi\CarMega\"/>
    </mc:Choice>
  </mc:AlternateContent>
  <xr:revisionPtr revIDLastSave="0" documentId="13_ncr:1_{39B792FE-0F68-4F6C-A590-85D6E0DA3E97}" xr6:coauthVersionLast="47" xr6:coauthVersionMax="47" xr10:uidLastSave="{00000000-0000-0000-0000-000000000000}"/>
  <bookViews>
    <workbookView xWindow="-120" yWindow="-120" windowWidth="15600" windowHeight="11160" tabRatio="737" firstSheet="6" activeTab="10" xr2:uid="{00000000-000D-0000-FFFF-FFFF00000000}"/>
  </bookViews>
  <sheets>
    <sheet name="變數" sheetId="5" r:id="rId1"/>
    <sheet name="S(變)" sheetId="7" r:id="rId2"/>
    <sheet name="F夾" sheetId="28" r:id="rId3"/>
    <sheet name="D夾" sheetId="29" r:id="rId4"/>
    <sheet name="c" sheetId="36" r:id="rId5"/>
    <sheet name="c夾" sheetId="32" r:id="rId6"/>
    <sheet name="01D" sheetId="30" r:id="rId7"/>
    <sheet name="01S" sheetId="2" r:id="rId8"/>
    <sheet name="01F" sheetId="4" r:id="rId9"/>
    <sheet name="02-09c" sheetId="27" r:id="rId10"/>
    <sheet name="10F" sheetId="31" r:id="rId11"/>
    <sheet name="11c" sheetId="33" r:id="rId12"/>
    <sheet name="12c" sheetId="20" r:id="rId13"/>
    <sheet name="13c" sheetId="35" r:id="rId14"/>
    <sheet name="14c" sheetId="37" r:id="rId15"/>
    <sheet name="15c" sheetId="39" r:id="rId16"/>
    <sheet name="16c" sheetId="40" r:id="rId17"/>
    <sheet name="17c" sheetId="41" r:id="rId18"/>
    <sheet name="18c" sheetId="42" r:id="rId19"/>
    <sheet name="19c" sheetId="44" r:id="rId20"/>
    <sheet name="20-26c" sheetId="45" r:id="rId21"/>
    <sheet name="27F" sheetId="47" r:id="rId22"/>
    <sheet name="28c" sheetId="50" r:id="rId23"/>
    <sheet name="29c" sheetId="51" r:id="rId24"/>
    <sheet name="31c" sheetId="52" r:id="rId25"/>
    <sheet name="32F" sheetId="54" r:id="rId26"/>
    <sheet name="33-35c" sheetId="55" r:id="rId27"/>
  </sheets>
  <definedNames>
    <definedName name="_xlnm._FilterDatabase" localSheetId="7" hidden="1">'01S'!$A$2:$K$3</definedName>
    <definedName name="_xlnm._FilterDatabase" localSheetId="9" hidden="1">'02-09c'!$D$1:$E$5</definedName>
    <definedName name="_xlnm._FilterDatabase" localSheetId="12" hidden="1">'12c'!$D$1:$E$5</definedName>
    <definedName name="_xlnm._FilterDatabase" localSheetId="13" hidden="1">'13c'!$D$1:$E$5</definedName>
    <definedName name="_xlnm._FilterDatabase" localSheetId="14" hidden="1">'14c'!$D$1:$E$5</definedName>
    <definedName name="_xlnm._FilterDatabase" localSheetId="15" hidden="1">'15c'!$D$1:$E$5</definedName>
    <definedName name="_xlnm._FilterDatabase" localSheetId="16" hidden="1">'16c'!$D$1:$E$5</definedName>
    <definedName name="_xlnm._FilterDatabase" localSheetId="17" hidden="1">'17c'!$D$1:$E$5</definedName>
    <definedName name="_xlnm._FilterDatabase" localSheetId="18" hidden="1">'18c'!$D$1:$E$5</definedName>
    <definedName name="_xlnm._FilterDatabase" localSheetId="20" hidden="1">'20-26c'!$D$1:$E$5</definedName>
    <definedName name="_xlnm._FilterDatabase" localSheetId="22" hidden="1">'28c'!$D$1:$E$5</definedName>
    <definedName name="_xlnm._FilterDatabase" localSheetId="23" hidden="1">'29c'!$D$1:$E$5</definedName>
    <definedName name="_xlnm._FilterDatabase" localSheetId="24" hidden="1">'31c'!$D$1:$E$5</definedName>
    <definedName name="_xlnm._FilterDatabase" localSheetId="26" hidden="1">'33-35c'!$D$1:$E$5</definedName>
    <definedName name="_xlnm._FilterDatabase" localSheetId="4" hidden="1">'c'!$D$1:$E$5</definedName>
    <definedName name="_xlnm._FilterDatabase" localSheetId="1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55" l="1"/>
  <c r="F88" i="55"/>
  <c r="B88" i="55"/>
  <c r="J87" i="55"/>
  <c r="F87" i="55"/>
  <c r="B87" i="55"/>
  <c r="J86" i="55"/>
  <c r="F86" i="55"/>
  <c r="B86" i="55"/>
  <c r="J85" i="55"/>
  <c r="F85" i="55"/>
  <c r="B85" i="55"/>
  <c r="J84" i="55"/>
  <c r="F84" i="55"/>
  <c r="B84" i="55"/>
  <c r="J83" i="55"/>
  <c r="F83" i="55"/>
  <c r="B83" i="55"/>
  <c r="J82" i="55"/>
  <c r="F82" i="55"/>
  <c r="B82" i="55"/>
  <c r="J81" i="55"/>
  <c r="F81" i="55"/>
  <c r="B81" i="55"/>
  <c r="J80" i="55"/>
  <c r="F80" i="55"/>
  <c r="B80" i="55"/>
  <c r="J79" i="55"/>
  <c r="F79" i="55"/>
  <c r="B79" i="55"/>
  <c r="J78" i="55"/>
  <c r="F78" i="55"/>
  <c r="B78" i="55"/>
  <c r="J77" i="55"/>
  <c r="F77" i="55"/>
  <c r="B77" i="55"/>
  <c r="J76" i="55"/>
  <c r="F76" i="55"/>
  <c r="B76" i="55"/>
  <c r="J75" i="55"/>
  <c r="F75" i="55"/>
  <c r="B75" i="55"/>
  <c r="J74" i="55"/>
  <c r="F74" i="55"/>
  <c r="B74" i="55"/>
  <c r="J73" i="55"/>
  <c r="F73" i="55"/>
  <c r="B73" i="55"/>
  <c r="J72" i="55"/>
  <c r="F72" i="55"/>
  <c r="B72" i="55"/>
  <c r="J71" i="55"/>
  <c r="F71" i="55"/>
  <c r="B71" i="55"/>
  <c r="J70" i="55"/>
  <c r="F70" i="55"/>
  <c r="B70" i="55"/>
  <c r="J69" i="55"/>
  <c r="F69" i="55"/>
  <c r="B69" i="55"/>
  <c r="J68" i="55"/>
  <c r="F68" i="55"/>
  <c r="B68" i="55"/>
  <c r="J67" i="55"/>
  <c r="F67" i="55"/>
  <c r="B67" i="55"/>
  <c r="J66" i="55"/>
  <c r="F66" i="55"/>
  <c r="B66" i="55"/>
  <c r="J65" i="55"/>
  <c r="F65" i="55"/>
  <c r="B65" i="55"/>
  <c r="J64" i="55"/>
  <c r="F64" i="55"/>
  <c r="B64" i="55"/>
  <c r="J63" i="55"/>
  <c r="F63" i="55"/>
  <c r="B63" i="55"/>
  <c r="J62" i="55"/>
  <c r="F62" i="55"/>
  <c r="B62" i="55"/>
  <c r="J61" i="55"/>
  <c r="F61" i="55"/>
  <c r="B61" i="55"/>
  <c r="J60" i="55"/>
  <c r="F60" i="55"/>
  <c r="B60" i="55"/>
  <c r="J59" i="55"/>
  <c r="F59" i="55"/>
  <c r="B59" i="55"/>
  <c r="J58" i="55"/>
  <c r="F58" i="55"/>
  <c r="B58" i="55"/>
  <c r="J57" i="55"/>
  <c r="F57" i="55"/>
  <c r="B57" i="55"/>
  <c r="J56" i="55"/>
  <c r="F56" i="55"/>
  <c r="B56" i="55"/>
  <c r="J55" i="55"/>
  <c r="F55" i="55"/>
  <c r="B55" i="55"/>
  <c r="J54" i="55"/>
  <c r="F54" i="55"/>
  <c r="B54" i="55"/>
  <c r="J53" i="55"/>
  <c r="F53" i="55"/>
  <c r="B53" i="55"/>
  <c r="J52" i="55"/>
  <c r="F52" i="55"/>
  <c r="B52" i="55"/>
  <c r="J51" i="55"/>
  <c r="F51" i="55"/>
  <c r="B51" i="55"/>
  <c r="J50" i="55"/>
  <c r="F50" i="55"/>
  <c r="B50" i="55"/>
  <c r="J49" i="55"/>
  <c r="F49" i="55"/>
  <c r="B49" i="55"/>
  <c r="J48" i="55"/>
  <c r="F48" i="55"/>
  <c r="B48" i="55"/>
  <c r="J47" i="55"/>
  <c r="F47" i="55"/>
  <c r="B47" i="55"/>
  <c r="J46" i="55"/>
  <c r="F46" i="55"/>
  <c r="B46" i="55"/>
  <c r="J45" i="55"/>
  <c r="F45" i="55"/>
  <c r="B45" i="55"/>
  <c r="J44" i="55"/>
  <c r="F44" i="55"/>
  <c r="B44" i="55"/>
  <c r="J43" i="55"/>
  <c r="F43" i="55"/>
  <c r="B43" i="55"/>
  <c r="J42" i="55"/>
  <c r="F42" i="55"/>
  <c r="B42" i="55"/>
  <c r="J41" i="55"/>
  <c r="F41" i="55"/>
  <c r="B41" i="55"/>
  <c r="J40" i="55"/>
  <c r="F40" i="55"/>
  <c r="B40" i="55"/>
  <c r="J39" i="55"/>
  <c r="K36" i="55" s="1"/>
  <c r="F39" i="55"/>
  <c r="B39" i="55"/>
  <c r="J38" i="55"/>
  <c r="F38" i="55"/>
  <c r="B38" i="55"/>
  <c r="J37" i="55"/>
  <c r="F37" i="55"/>
  <c r="B37" i="55"/>
  <c r="J36" i="55"/>
  <c r="F36" i="55"/>
  <c r="B36" i="55"/>
  <c r="J35" i="55"/>
  <c r="F35" i="55"/>
  <c r="B35" i="55"/>
  <c r="J34" i="55"/>
  <c r="F34" i="55"/>
  <c r="B34" i="55"/>
  <c r="J33" i="55"/>
  <c r="F33" i="55"/>
  <c r="B33" i="55"/>
  <c r="J32" i="55"/>
  <c r="F32" i="55"/>
  <c r="B32" i="55"/>
  <c r="J31" i="55"/>
  <c r="F31" i="55"/>
  <c r="B31" i="55"/>
  <c r="J30" i="55"/>
  <c r="F30" i="55"/>
  <c r="B30" i="55"/>
  <c r="J29" i="55"/>
  <c r="F29" i="55"/>
  <c r="B29" i="55"/>
  <c r="J28" i="55"/>
  <c r="F28" i="55"/>
  <c r="B28" i="55"/>
  <c r="J27" i="55"/>
  <c r="F27" i="55"/>
  <c r="B27" i="55"/>
  <c r="J26" i="55"/>
  <c r="F26" i="55"/>
  <c r="B26" i="55"/>
  <c r="J25" i="55"/>
  <c r="F25" i="55"/>
  <c r="B25" i="55"/>
  <c r="J24" i="55"/>
  <c r="F24" i="55"/>
  <c r="B24" i="55"/>
  <c r="J23" i="55"/>
  <c r="F23" i="55"/>
  <c r="B23" i="55"/>
  <c r="J22" i="55"/>
  <c r="F22" i="55"/>
  <c r="B22" i="55"/>
  <c r="J21" i="55"/>
  <c r="F21" i="55"/>
  <c r="B21" i="55"/>
  <c r="J20" i="55"/>
  <c r="F20" i="55"/>
  <c r="B20" i="55"/>
  <c r="J19" i="55"/>
  <c r="F19" i="55"/>
  <c r="B19" i="55"/>
  <c r="J18" i="55"/>
  <c r="F18" i="55"/>
  <c r="B18" i="55"/>
  <c r="J17" i="55"/>
  <c r="F17" i="55"/>
  <c r="B17" i="55"/>
  <c r="J16" i="55"/>
  <c r="F16" i="55"/>
  <c r="B16" i="55"/>
  <c r="J15" i="55"/>
  <c r="F15" i="55"/>
  <c r="B15" i="55"/>
  <c r="J14" i="55"/>
  <c r="F14" i="55"/>
  <c r="B14" i="55"/>
  <c r="J13" i="55"/>
  <c r="F13" i="55"/>
  <c r="B13" i="55"/>
  <c r="J12" i="55"/>
  <c r="F12" i="55"/>
  <c r="B12" i="55"/>
  <c r="J11" i="55"/>
  <c r="F11" i="55"/>
  <c r="B11" i="55"/>
  <c r="J10" i="55"/>
  <c r="F10" i="55"/>
  <c r="B10" i="55"/>
  <c r="J9" i="55"/>
  <c r="F9" i="55"/>
  <c r="B9" i="55"/>
  <c r="J8" i="55"/>
  <c r="F8" i="55"/>
  <c r="B8" i="55"/>
  <c r="J7" i="55"/>
  <c r="F7" i="55"/>
  <c r="B7" i="55"/>
  <c r="J6" i="55"/>
  <c r="F6" i="55"/>
  <c r="B6" i="55"/>
  <c r="C5" i="55" s="1"/>
  <c r="J5" i="55"/>
  <c r="F5" i="55"/>
  <c r="B5" i="55"/>
  <c r="J4" i="55"/>
  <c r="F4" i="55"/>
  <c r="B4" i="55"/>
  <c r="C3" i="55" s="1"/>
  <c r="J3" i="55"/>
  <c r="F3" i="55"/>
  <c r="B3" i="55"/>
  <c r="J2" i="55"/>
  <c r="F2" i="55"/>
  <c r="B2" i="55"/>
  <c r="C1" i="55" s="1"/>
  <c r="F88" i="54"/>
  <c r="D88" i="54"/>
  <c r="B88" i="54"/>
  <c r="F87" i="54"/>
  <c r="D87" i="54"/>
  <c r="B87" i="54"/>
  <c r="F86" i="54"/>
  <c r="D86" i="54"/>
  <c r="B86" i="54"/>
  <c r="F85" i="54"/>
  <c r="D85" i="54"/>
  <c r="B85" i="54"/>
  <c r="F84" i="54"/>
  <c r="D84" i="54"/>
  <c r="B84" i="54"/>
  <c r="F83" i="54"/>
  <c r="D83" i="54"/>
  <c r="B83" i="54"/>
  <c r="F82" i="54"/>
  <c r="D82" i="54"/>
  <c r="B82" i="54"/>
  <c r="F81" i="54"/>
  <c r="D81" i="54"/>
  <c r="B81" i="54"/>
  <c r="F80" i="54"/>
  <c r="D80" i="54"/>
  <c r="B80" i="54"/>
  <c r="F79" i="54"/>
  <c r="D79" i="54"/>
  <c r="B79" i="54"/>
  <c r="F78" i="54"/>
  <c r="D78" i="54"/>
  <c r="B78" i="54"/>
  <c r="F77" i="54"/>
  <c r="D77" i="54"/>
  <c r="B77" i="54"/>
  <c r="F76" i="54"/>
  <c r="D76" i="54"/>
  <c r="B76" i="54"/>
  <c r="F75" i="54"/>
  <c r="D75" i="54"/>
  <c r="B75" i="54"/>
  <c r="F74" i="54"/>
  <c r="D74" i="54"/>
  <c r="B74" i="54"/>
  <c r="F73" i="54"/>
  <c r="D73" i="54"/>
  <c r="B73" i="54"/>
  <c r="F72" i="54"/>
  <c r="D72" i="54"/>
  <c r="B72" i="54"/>
  <c r="F71" i="54"/>
  <c r="D71" i="54"/>
  <c r="B71" i="54"/>
  <c r="F70" i="54"/>
  <c r="D70" i="54"/>
  <c r="B70" i="54"/>
  <c r="F69" i="54"/>
  <c r="D69" i="54"/>
  <c r="B69" i="54"/>
  <c r="F68" i="54"/>
  <c r="D68" i="54"/>
  <c r="B68" i="54"/>
  <c r="F67" i="54"/>
  <c r="D67" i="54"/>
  <c r="B67" i="54"/>
  <c r="F66" i="54"/>
  <c r="D66" i="54"/>
  <c r="B66" i="54"/>
  <c r="F65" i="54"/>
  <c r="D65" i="54"/>
  <c r="B65" i="54"/>
  <c r="F64" i="54"/>
  <c r="D64" i="54"/>
  <c r="B64" i="54"/>
  <c r="F63" i="54"/>
  <c r="D63" i="54"/>
  <c r="B63" i="54"/>
  <c r="F62" i="54"/>
  <c r="D62" i="54"/>
  <c r="B62" i="54"/>
  <c r="F61" i="54"/>
  <c r="D61" i="54"/>
  <c r="B61" i="54"/>
  <c r="F60" i="54"/>
  <c r="D60" i="54"/>
  <c r="B60" i="54"/>
  <c r="F59" i="54"/>
  <c r="D59" i="54"/>
  <c r="B59" i="54"/>
  <c r="F58" i="54"/>
  <c r="D58" i="54"/>
  <c r="B58" i="54"/>
  <c r="F57" i="54"/>
  <c r="D57" i="54"/>
  <c r="B57" i="54"/>
  <c r="F56" i="54"/>
  <c r="D56" i="54"/>
  <c r="B56" i="54"/>
  <c r="F55" i="54"/>
  <c r="D55" i="54"/>
  <c r="B55" i="54"/>
  <c r="F54" i="54"/>
  <c r="D54" i="54"/>
  <c r="B54" i="54"/>
  <c r="F53" i="54"/>
  <c r="D53" i="54"/>
  <c r="B53" i="54"/>
  <c r="F52" i="54"/>
  <c r="D52" i="54"/>
  <c r="B52" i="54"/>
  <c r="F51" i="54"/>
  <c r="D51" i="54"/>
  <c r="B51" i="54"/>
  <c r="F50" i="54"/>
  <c r="D50" i="54"/>
  <c r="B50" i="54"/>
  <c r="F49" i="54"/>
  <c r="D49" i="54"/>
  <c r="B49" i="54"/>
  <c r="F48" i="54"/>
  <c r="D48" i="54"/>
  <c r="B48" i="54"/>
  <c r="F47" i="54"/>
  <c r="D47" i="54"/>
  <c r="B47" i="54"/>
  <c r="F46" i="54"/>
  <c r="D46" i="54"/>
  <c r="B46" i="54"/>
  <c r="F45" i="54"/>
  <c r="D45" i="54"/>
  <c r="B45" i="54"/>
  <c r="F44" i="54"/>
  <c r="D44" i="54"/>
  <c r="B44" i="54"/>
  <c r="F43" i="54"/>
  <c r="D43" i="54"/>
  <c r="B43" i="54"/>
  <c r="F42" i="54"/>
  <c r="D42" i="54"/>
  <c r="B42" i="54"/>
  <c r="F41" i="54"/>
  <c r="D41" i="54"/>
  <c r="B41" i="54"/>
  <c r="F40" i="54"/>
  <c r="D40" i="54"/>
  <c r="B40" i="54"/>
  <c r="F39" i="54"/>
  <c r="D39" i="54"/>
  <c r="B39" i="54"/>
  <c r="F38" i="54"/>
  <c r="D38" i="54"/>
  <c r="B38" i="54"/>
  <c r="F37" i="54"/>
  <c r="D37" i="54"/>
  <c r="B37" i="54"/>
  <c r="F36" i="54"/>
  <c r="D36" i="54"/>
  <c r="B36" i="54"/>
  <c r="F35" i="54"/>
  <c r="D35" i="54"/>
  <c r="B35" i="54"/>
  <c r="F34" i="54"/>
  <c r="D34" i="54"/>
  <c r="B34" i="54"/>
  <c r="F33" i="54"/>
  <c r="D33" i="54"/>
  <c r="B33" i="54"/>
  <c r="F32" i="54"/>
  <c r="D32" i="54"/>
  <c r="B32" i="54"/>
  <c r="F31" i="54"/>
  <c r="D31" i="54"/>
  <c r="B31" i="54"/>
  <c r="F30" i="54"/>
  <c r="D30" i="54"/>
  <c r="B30" i="54"/>
  <c r="F29" i="54"/>
  <c r="D29" i="54"/>
  <c r="B29" i="54"/>
  <c r="F28" i="54"/>
  <c r="D28" i="54"/>
  <c r="B28" i="54"/>
  <c r="F27" i="54"/>
  <c r="D27" i="54"/>
  <c r="B27" i="54"/>
  <c r="F26" i="54"/>
  <c r="D26" i="54"/>
  <c r="B26" i="54"/>
  <c r="F25" i="54"/>
  <c r="D25" i="54"/>
  <c r="B25" i="54"/>
  <c r="F24" i="54"/>
  <c r="D24" i="54"/>
  <c r="B24" i="54"/>
  <c r="F23" i="54"/>
  <c r="D23" i="54"/>
  <c r="B23" i="54"/>
  <c r="F22" i="54"/>
  <c r="D22" i="54"/>
  <c r="B22" i="54"/>
  <c r="F21" i="54"/>
  <c r="D21" i="54"/>
  <c r="B21" i="54"/>
  <c r="F20" i="54"/>
  <c r="D20" i="54"/>
  <c r="B20" i="54"/>
  <c r="F19" i="54"/>
  <c r="D19" i="54"/>
  <c r="B19" i="54"/>
  <c r="F18" i="54"/>
  <c r="D18" i="54"/>
  <c r="B18" i="54"/>
  <c r="F17" i="54"/>
  <c r="D17" i="54"/>
  <c r="B17" i="54"/>
  <c r="F16" i="54"/>
  <c r="D16" i="54"/>
  <c r="B16" i="54"/>
  <c r="F15" i="54"/>
  <c r="D15" i="54"/>
  <c r="B15" i="54"/>
  <c r="F14" i="54"/>
  <c r="D14" i="54"/>
  <c r="B14" i="54"/>
  <c r="F13" i="54"/>
  <c r="D13" i="54"/>
  <c r="B13" i="54"/>
  <c r="F12" i="54"/>
  <c r="D12" i="54"/>
  <c r="B12" i="54"/>
  <c r="F11" i="54"/>
  <c r="D11" i="54"/>
  <c r="B11" i="54"/>
  <c r="F10" i="54"/>
  <c r="D10" i="54"/>
  <c r="B10" i="54"/>
  <c r="F9" i="54"/>
  <c r="D9" i="54"/>
  <c r="B9" i="54"/>
  <c r="F8" i="54"/>
  <c r="D8" i="54"/>
  <c r="B8" i="54"/>
  <c r="F7" i="54"/>
  <c r="D7" i="54"/>
  <c r="B7" i="54"/>
  <c r="F6" i="54"/>
  <c r="D6" i="54"/>
  <c r="B6" i="54"/>
  <c r="F5" i="54"/>
  <c r="D5" i="54"/>
  <c r="B5" i="54"/>
  <c r="F4" i="54"/>
  <c r="D4" i="54"/>
  <c r="B4" i="54"/>
  <c r="F3" i="54"/>
  <c r="D3" i="54"/>
  <c r="B3" i="54"/>
  <c r="F2" i="54"/>
  <c r="D2" i="54"/>
  <c r="H4" i="54" s="1"/>
  <c r="B2" i="54"/>
  <c r="J88" i="52"/>
  <c r="F88" i="52"/>
  <c r="B88" i="52"/>
  <c r="J87" i="52"/>
  <c r="F87" i="52"/>
  <c r="B87" i="52"/>
  <c r="J86" i="52"/>
  <c r="F86" i="52"/>
  <c r="B86" i="52"/>
  <c r="J85" i="52"/>
  <c r="F85" i="52"/>
  <c r="B85" i="52"/>
  <c r="J84" i="52"/>
  <c r="F84" i="52"/>
  <c r="B84" i="52"/>
  <c r="J83" i="52"/>
  <c r="F83" i="52"/>
  <c r="B83" i="52"/>
  <c r="J82" i="52"/>
  <c r="F82" i="52"/>
  <c r="B82" i="52"/>
  <c r="J81" i="52"/>
  <c r="F81" i="52"/>
  <c r="B81" i="52"/>
  <c r="J80" i="52"/>
  <c r="F80" i="52"/>
  <c r="B80" i="52"/>
  <c r="J79" i="52"/>
  <c r="F79" i="52"/>
  <c r="B79" i="52"/>
  <c r="J78" i="52"/>
  <c r="F78" i="52"/>
  <c r="B78" i="52"/>
  <c r="J77" i="52"/>
  <c r="F77" i="52"/>
  <c r="B77" i="52"/>
  <c r="J76" i="52"/>
  <c r="F76" i="52"/>
  <c r="B76" i="52"/>
  <c r="J75" i="52"/>
  <c r="F75" i="52"/>
  <c r="B75" i="52"/>
  <c r="J74" i="52"/>
  <c r="F74" i="52"/>
  <c r="B74" i="52"/>
  <c r="J73" i="52"/>
  <c r="F73" i="52"/>
  <c r="B73" i="52"/>
  <c r="J72" i="52"/>
  <c r="F72" i="52"/>
  <c r="B72" i="52"/>
  <c r="J71" i="52"/>
  <c r="F71" i="52"/>
  <c r="B71" i="52"/>
  <c r="J70" i="52"/>
  <c r="F70" i="52"/>
  <c r="B70" i="52"/>
  <c r="J69" i="52"/>
  <c r="F69" i="52"/>
  <c r="B69" i="52"/>
  <c r="J68" i="52"/>
  <c r="F68" i="52"/>
  <c r="B68" i="52"/>
  <c r="J67" i="52"/>
  <c r="F67" i="52"/>
  <c r="B67" i="52"/>
  <c r="J66" i="52"/>
  <c r="F66" i="52"/>
  <c r="B66" i="52"/>
  <c r="J65" i="52"/>
  <c r="F65" i="52"/>
  <c r="B65" i="52"/>
  <c r="J64" i="52"/>
  <c r="F64" i="52"/>
  <c r="B64" i="52"/>
  <c r="J63" i="52"/>
  <c r="F63" i="52"/>
  <c r="B63" i="52"/>
  <c r="J62" i="52"/>
  <c r="F62" i="52"/>
  <c r="B62" i="52"/>
  <c r="J61" i="52"/>
  <c r="F61" i="52"/>
  <c r="B61" i="52"/>
  <c r="J60" i="52"/>
  <c r="F60" i="52"/>
  <c r="B60" i="52"/>
  <c r="J59" i="52"/>
  <c r="F59" i="52"/>
  <c r="B59" i="52"/>
  <c r="J58" i="52"/>
  <c r="F58" i="52"/>
  <c r="B58" i="52"/>
  <c r="J57" i="52"/>
  <c r="F57" i="52"/>
  <c r="B57" i="52"/>
  <c r="J56" i="52"/>
  <c r="F56" i="52"/>
  <c r="B56" i="52"/>
  <c r="J55" i="52"/>
  <c r="F55" i="52"/>
  <c r="B55" i="52"/>
  <c r="J54" i="52"/>
  <c r="F54" i="52"/>
  <c r="B54" i="52"/>
  <c r="J53" i="52"/>
  <c r="F53" i="52"/>
  <c r="B53" i="52"/>
  <c r="J52" i="52"/>
  <c r="F52" i="52"/>
  <c r="B52" i="52"/>
  <c r="J51" i="52"/>
  <c r="F51" i="52"/>
  <c r="B51" i="52"/>
  <c r="J50" i="52"/>
  <c r="F50" i="52"/>
  <c r="B50" i="52"/>
  <c r="J49" i="52"/>
  <c r="F49" i="52"/>
  <c r="B49" i="52"/>
  <c r="J48" i="52"/>
  <c r="F48" i="52"/>
  <c r="B48" i="52"/>
  <c r="J47" i="52"/>
  <c r="F47" i="52"/>
  <c r="B47" i="52"/>
  <c r="J46" i="52"/>
  <c r="F46" i="52"/>
  <c r="B46" i="52"/>
  <c r="J45" i="52"/>
  <c r="F45" i="52"/>
  <c r="B45" i="52"/>
  <c r="J44" i="52"/>
  <c r="F44" i="52"/>
  <c r="B44" i="52"/>
  <c r="J43" i="52"/>
  <c r="F43" i="52"/>
  <c r="B43" i="52"/>
  <c r="J42" i="52"/>
  <c r="F42" i="52"/>
  <c r="B42" i="52"/>
  <c r="J41" i="52"/>
  <c r="F41" i="52"/>
  <c r="B41" i="52"/>
  <c r="J40" i="52"/>
  <c r="F40" i="52"/>
  <c r="B40" i="52"/>
  <c r="J39" i="52"/>
  <c r="F39" i="52"/>
  <c r="B39" i="52"/>
  <c r="J38" i="52"/>
  <c r="F38" i="52"/>
  <c r="B38" i="52"/>
  <c r="J37" i="52"/>
  <c r="F37" i="52"/>
  <c r="B37" i="52"/>
  <c r="J36" i="52"/>
  <c r="F36" i="52"/>
  <c r="B36" i="52"/>
  <c r="J35" i="52"/>
  <c r="F35" i="52"/>
  <c r="B35" i="52"/>
  <c r="J34" i="52"/>
  <c r="F34" i="52"/>
  <c r="B34" i="52"/>
  <c r="J33" i="52"/>
  <c r="F33" i="52"/>
  <c r="B33" i="52"/>
  <c r="J32" i="52"/>
  <c r="F32" i="52"/>
  <c r="B32" i="52"/>
  <c r="J31" i="52"/>
  <c r="F31" i="52"/>
  <c r="B31" i="52"/>
  <c r="J30" i="52"/>
  <c r="F30" i="52"/>
  <c r="B30" i="52"/>
  <c r="J29" i="52"/>
  <c r="F29" i="52"/>
  <c r="B29" i="52"/>
  <c r="J28" i="52"/>
  <c r="F28" i="52"/>
  <c r="B28" i="52"/>
  <c r="J27" i="52"/>
  <c r="F27" i="52"/>
  <c r="B27" i="52"/>
  <c r="J26" i="52"/>
  <c r="F26" i="52"/>
  <c r="B26" i="52"/>
  <c r="J25" i="52"/>
  <c r="F25" i="52"/>
  <c r="B25" i="52"/>
  <c r="J24" i="52"/>
  <c r="F24" i="52"/>
  <c r="B24" i="52"/>
  <c r="J23" i="52"/>
  <c r="F23" i="52"/>
  <c r="B23" i="52"/>
  <c r="J22" i="52"/>
  <c r="F22" i="52"/>
  <c r="B22" i="52"/>
  <c r="J21" i="52"/>
  <c r="F21" i="52"/>
  <c r="B21" i="52"/>
  <c r="J20" i="52"/>
  <c r="F20" i="52"/>
  <c r="B20" i="52"/>
  <c r="J19" i="52"/>
  <c r="F19" i="52"/>
  <c r="B19" i="52"/>
  <c r="J18" i="52"/>
  <c r="F18" i="52"/>
  <c r="B18" i="52"/>
  <c r="J17" i="52"/>
  <c r="F17" i="52"/>
  <c r="B17" i="52"/>
  <c r="J16" i="52"/>
  <c r="F16" i="52"/>
  <c r="B16" i="52"/>
  <c r="J15" i="52"/>
  <c r="F15" i="52"/>
  <c r="B15" i="52"/>
  <c r="J14" i="52"/>
  <c r="F14" i="52"/>
  <c r="B14" i="52"/>
  <c r="J13" i="52"/>
  <c r="F13" i="52"/>
  <c r="B13" i="52"/>
  <c r="J12" i="52"/>
  <c r="F12" i="52"/>
  <c r="B12" i="52"/>
  <c r="J11" i="52"/>
  <c r="F11" i="52"/>
  <c r="B11" i="52"/>
  <c r="J10" i="52"/>
  <c r="F10" i="52"/>
  <c r="B10" i="52"/>
  <c r="J9" i="52"/>
  <c r="F9" i="52"/>
  <c r="B9" i="52"/>
  <c r="J8" i="52"/>
  <c r="F8" i="52"/>
  <c r="B8" i="52"/>
  <c r="J7" i="52"/>
  <c r="F7" i="52"/>
  <c r="B7" i="52"/>
  <c r="J6" i="52"/>
  <c r="F6" i="52"/>
  <c r="B6" i="52"/>
  <c r="J5" i="52"/>
  <c r="F5" i="52"/>
  <c r="B5" i="52"/>
  <c r="J4" i="52"/>
  <c r="F4" i="52"/>
  <c r="B4" i="52"/>
  <c r="J3" i="52"/>
  <c r="F3" i="52"/>
  <c r="B3" i="52"/>
  <c r="J2" i="52"/>
  <c r="K1" i="52" s="1"/>
  <c r="F2" i="52"/>
  <c r="B2" i="52"/>
  <c r="J88" i="51"/>
  <c r="F88" i="51"/>
  <c r="B88" i="51"/>
  <c r="J87" i="51"/>
  <c r="F87" i="51"/>
  <c r="B87" i="51"/>
  <c r="J86" i="51"/>
  <c r="F86" i="51"/>
  <c r="B86" i="51"/>
  <c r="J85" i="51"/>
  <c r="F85" i="51"/>
  <c r="B85" i="51"/>
  <c r="J84" i="51"/>
  <c r="F84" i="51"/>
  <c r="B84" i="51"/>
  <c r="J83" i="51"/>
  <c r="F83" i="51"/>
  <c r="B83" i="51"/>
  <c r="J82" i="51"/>
  <c r="F82" i="51"/>
  <c r="B82" i="51"/>
  <c r="J81" i="51"/>
  <c r="F81" i="51"/>
  <c r="B81" i="51"/>
  <c r="J80" i="51"/>
  <c r="F80" i="51"/>
  <c r="B80" i="51"/>
  <c r="J79" i="51"/>
  <c r="F79" i="51"/>
  <c r="B79" i="51"/>
  <c r="J78" i="51"/>
  <c r="F78" i="51"/>
  <c r="B78" i="51"/>
  <c r="J77" i="51"/>
  <c r="F77" i="51"/>
  <c r="B77" i="51"/>
  <c r="J76" i="51"/>
  <c r="F76" i="51"/>
  <c r="B76" i="51"/>
  <c r="J75" i="51"/>
  <c r="F75" i="51"/>
  <c r="B75" i="51"/>
  <c r="J74" i="51"/>
  <c r="F74" i="51"/>
  <c r="B74" i="51"/>
  <c r="J73" i="51"/>
  <c r="F73" i="51"/>
  <c r="B73" i="51"/>
  <c r="J72" i="51"/>
  <c r="F72" i="51"/>
  <c r="B72" i="51"/>
  <c r="J71" i="51"/>
  <c r="F71" i="51"/>
  <c r="B71" i="51"/>
  <c r="J70" i="51"/>
  <c r="F70" i="51"/>
  <c r="B70" i="51"/>
  <c r="J69" i="51"/>
  <c r="F69" i="51"/>
  <c r="B69" i="51"/>
  <c r="J68" i="51"/>
  <c r="F68" i="51"/>
  <c r="B68" i="51"/>
  <c r="J67" i="51"/>
  <c r="F67" i="51"/>
  <c r="B67" i="51"/>
  <c r="J66" i="51"/>
  <c r="F66" i="51"/>
  <c r="B66" i="51"/>
  <c r="J65" i="51"/>
  <c r="F65" i="51"/>
  <c r="B65" i="51"/>
  <c r="J64" i="51"/>
  <c r="F64" i="51"/>
  <c r="B64" i="51"/>
  <c r="J63" i="51"/>
  <c r="F63" i="51"/>
  <c r="B63" i="51"/>
  <c r="J62" i="51"/>
  <c r="F62" i="51"/>
  <c r="B62" i="51"/>
  <c r="J61" i="51"/>
  <c r="F61" i="51"/>
  <c r="B61" i="51"/>
  <c r="J60" i="51"/>
  <c r="F60" i="51"/>
  <c r="B60" i="51"/>
  <c r="J59" i="51"/>
  <c r="F59" i="51"/>
  <c r="B59" i="51"/>
  <c r="J58" i="51"/>
  <c r="F58" i="51"/>
  <c r="B58" i="51"/>
  <c r="J57" i="51"/>
  <c r="F57" i="51"/>
  <c r="B57" i="51"/>
  <c r="J56" i="51"/>
  <c r="F56" i="51"/>
  <c r="B56" i="51"/>
  <c r="J55" i="51"/>
  <c r="F55" i="51"/>
  <c r="B55" i="51"/>
  <c r="J54" i="51"/>
  <c r="F54" i="51"/>
  <c r="B54" i="51"/>
  <c r="J53" i="51"/>
  <c r="F53" i="51"/>
  <c r="B53" i="51"/>
  <c r="J52" i="51"/>
  <c r="F52" i="51"/>
  <c r="B52" i="51"/>
  <c r="J51" i="51"/>
  <c r="F51" i="51"/>
  <c r="B51" i="51"/>
  <c r="J50" i="51"/>
  <c r="F50" i="51"/>
  <c r="B50" i="51"/>
  <c r="J49" i="51"/>
  <c r="F49" i="51"/>
  <c r="B49" i="51"/>
  <c r="J48" i="51"/>
  <c r="F48" i="51"/>
  <c r="B48" i="51"/>
  <c r="J47" i="51"/>
  <c r="F47" i="51"/>
  <c r="B47" i="51"/>
  <c r="J46" i="51"/>
  <c r="F46" i="51"/>
  <c r="B46" i="51"/>
  <c r="J45" i="51"/>
  <c r="F45" i="51"/>
  <c r="B45" i="51"/>
  <c r="J44" i="51"/>
  <c r="F44" i="51"/>
  <c r="B44" i="51"/>
  <c r="J43" i="51"/>
  <c r="F43" i="51"/>
  <c r="B43" i="51"/>
  <c r="J42" i="51"/>
  <c r="F42" i="51"/>
  <c r="B42" i="51"/>
  <c r="J41" i="51"/>
  <c r="F41" i="51"/>
  <c r="B41" i="51"/>
  <c r="J40" i="51"/>
  <c r="F40" i="51"/>
  <c r="B40" i="51"/>
  <c r="J39" i="51"/>
  <c r="F39" i="51"/>
  <c r="B39" i="51"/>
  <c r="J38" i="51"/>
  <c r="F38" i="51"/>
  <c r="B38" i="51"/>
  <c r="J37" i="51"/>
  <c r="F37" i="51"/>
  <c r="B37" i="51"/>
  <c r="J36" i="51"/>
  <c r="F36" i="51"/>
  <c r="B36" i="51"/>
  <c r="J35" i="51"/>
  <c r="F35" i="51"/>
  <c r="B35" i="51"/>
  <c r="J34" i="51"/>
  <c r="F34" i="51"/>
  <c r="B34" i="51"/>
  <c r="J33" i="51"/>
  <c r="F33" i="51"/>
  <c r="B33" i="51"/>
  <c r="J32" i="51"/>
  <c r="F32" i="51"/>
  <c r="B32" i="51"/>
  <c r="J31" i="51"/>
  <c r="F31" i="51"/>
  <c r="B31" i="51"/>
  <c r="J30" i="51"/>
  <c r="F30" i="51"/>
  <c r="B30" i="51"/>
  <c r="J29" i="51"/>
  <c r="F29" i="51"/>
  <c r="B29" i="51"/>
  <c r="J28" i="51"/>
  <c r="F28" i="51"/>
  <c r="B28" i="51"/>
  <c r="J27" i="51"/>
  <c r="F27" i="51"/>
  <c r="B27" i="51"/>
  <c r="J26" i="51"/>
  <c r="F26" i="51"/>
  <c r="B26" i="51"/>
  <c r="J25" i="51"/>
  <c r="F25" i="51"/>
  <c r="B25" i="51"/>
  <c r="J24" i="51"/>
  <c r="F24" i="51"/>
  <c r="B24" i="51"/>
  <c r="J23" i="51"/>
  <c r="F23" i="51"/>
  <c r="B23" i="51"/>
  <c r="J22" i="51"/>
  <c r="F22" i="51"/>
  <c r="B22" i="51"/>
  <c r="J21" i="51"/>
  <c r="F21" i="51"/>
  <c r="B21" i="51"/>
  <c r="J20" i="51"/>
  <c r="F20" i="51"/>
  <c r="B20" i="51"/>
  <c r="J19" i="51"/>
  <c r="F19" i="51"/>
  <c r="B19" i="51"/>
  <c r="J18" i="51"/>
  <c r="F18" i="51"/>
  <c r="B18" i="51"/>
  <c r="J17" i="51"/>
  <c r="F17" i="51"/>
  <c r="B17" i="51"/>
  <c r="J16" i="51"/>
  <c r="F16" i="51"/>
  <c r="B16" i="51"/>
  <c r="J15" i="51"/>
  <c r="F15" i="51"/>
  <c r="B15" i="51"/>
  <c r="J14" i="51"/>
  <c r="F14" i="51"/>
  <c r="B14" i="51"/>
  <c r="J13" i="51"/>
  <c r="F13" i="51"/>
  <c r="B13" i="51"/>
  <c r="J12" i="51"/>
  <c r="F12" i="51"/>
  <c r="B12" i="51"/>
  <c r="J11" i="51"/>
  <c r="F11" i="51"/>
  <c r="B11" i="51"/>
  <c r="J10" i="51"/>
  <c r="F10" i="51"/>
  <c r="B10" i="51"/>
  <c r="J9" i="51"/>
  <c r="F9" i="51"/>
  <c r="B9" i="51"/>
  <c r="J8" i="51"/>
  <c r="F8" i="51"/>
  <c r="B8" i="51"/>
  <c r="J7" i="51"/>
  <c r="F7" i="51"/>
  <c r="B7" i="51"/>
  <c r="J6" i="51"/>
  <c r="F6" i="51"/>
  <c r="B6" i="51"/>
  <c r="J5" i="51"/>
  <c r="F5" i="51"/>
  <c r="B5" i="51"/>
  <c r="J4" i="51"/>
  <c r="F4" i="51"/>
  <c r="B4" i="51"/>
  <c r="J3" i="51"/>
  <c r="F3" i="51"/>
  <c r="B3" i="51"/>
  <c r="J2" i="51"/>
  <c r="F2" i="51"/>
  <c r="B2" i="51"/>
  <c r="C1" i="51"/>
  <c r="J88" i="50"/>
  <c r="F88" i="50"/>
  <c r="B88" i="50"/>
  <c r="J87" i="50"/>
  <c r="F87" i="50"/>
  <c r="B87" i="50"/>
  <c r="J86" i="50"/>
  <c r="F86" i="50"/>
  <c r="B86" i="50"/>
  <c r="J85" i="50"/>
  <c r="F85" i="50"/>
  <c r="B85" i="50"/>
  <c r="J84" i="50"/>
  <c r="F84" i="50"/>
  <c r="B84" i="50"/>
  <c r="J83" i="50"/>
  <c r="F83" i="50"/>
  <c r="B83" i="50"/>
  <c r="J82" i="50"/>
  <c r="F82" i="50"/>
  <c r="B82" i="50"/>
  <c r="J81" i="50"/>
  <c r="F81" i="50"/>
  <c r="B81" i="50"/>
  <c r="J80" i="50"/>
  <c r="F80" i="50"/>
  <c r="B80" i="50"/>
  <c r="J79" i="50"/>
  <c r="F79" i="50"/>
  <c r="B79" i="50"/>
  <c r="J78" i="50"/>
  <c r="F78" i="50"/>
  <c r="B78" i="50"/>
  <c r="J77" i="50"/>
  <c r="F77" i="50"/>
  <c r="B77" i="50"/>
  <c r="J76" i="50"/>
  <c r="F76" i="50"/>
  <c r="B76" i="50"/>
  <c r="J75" i="50"/>
  <c r="F75" i="50"/>
  <c r="B75" i="50"/>
  <c r="J74" i="50"/>
  <c r="F74" i="50"/>
  <c r="B74" i="50"/>
  <c r="J73" i="50"/>
  <c r="F73" i="50"/>
  <c r="B73" i="50"/>
  <c r="J72" i="50"/>
  <c r="F72" i="50"/>
  <c r="B72" i="50"/>
  <c r="J71" i="50"/>
  <c r="F71" i="50"/>
  <c r="B71" i="50"/>
  <c r="J70" i="50"/>
  <c r="F70" i="50"/>
  <c r="B70" i="50"/>
  <c r="J69" i="50"/>
  <c r="F69" i="50"/>
  <c r="B69" i="50"/>
  <c r="J68" i="50"/>
  <c r="F68" i="50"/>
  <c r="B68" i="50"/>
  <c r="J67" i="50"/>
  <c r="F67" i="50"/>
  <c r="B67" i="50"/>
  <c r="J66" i="50"/>
  <c r="F66" i="50"/>
  <c r="B66" i="50"/>
  <c r="J65" i="50"/>
  <c r="F65" i="50"/>
  <c r="B65" i="50"/>
  <c r="J64" i="50"/>
  <c r="F64" i="50"/>
  <c r="B64" i="50"/>
  <c r="J63" i="50"/>
  <c r="F63" i="50"/>
  <c r="B63" i="50"/>
  <c r="J62" i="50"/>
  <c r="F62" i="50"/>
  <c r="B62" i="50"/>
  <c r="J61" i="50"/>
  <c r="F61" i="50"/>
  <c r="B61" i="50"/>
  <c r="J60" i="50"/>
  <c r="F60" i="50"/>
  <c r="B60" i="50"/>
  <c r="J59" i="50"/>
  <c r="F59" i="50"/>
  <c r="B59" i="50"/>
  <c r="J58" i="50"/>
  <c r="F58" i="50"/>
  <c r="B58" i="50"/>
  <c r="J57" i="50"/>
  <c r="F57" i="50"/>
  <c r="B57" i="50"/>
  <c r="J56" i="50"/>
  <c r="F56" i="50"/>
  <c r="B56" i="50"/>
  <c r="J55" i="50"/>
  <c r="F55" i="50"/>
  <c r="B55" i="50"/>
  <c r="J54" i="50"/>
  <c r="F54" i="50"/>
  <c r="B54" i="50"/>
  <c r="J53" i="50"/>
  <c r="F53" i="50"/>
  <c r="B53" i="50"/>
  <c r="J52" i="50"/>
  <c r="F52" i="50"/>
  <c r="B52" i="50"/>
  <c r="J51" i="50"/>
  <c r="F51" i="50"/>
  <c r="B51" i="50"/>
  <c r="J50" i="50"/>
  <c r="F50" i="50"/>
  <c r="B50" i="50"/>
  <c r="J49" i="50"/>
  <c r="F49" i="50"/>
  <c r="B49" i="50"/>
  <c r="J48" i="50"/>
  <c r="F48" i="50"/>
  <c r="B48" i="50"/>
  <c r="J47" i="50"/>
  <c r="F47" i="50"/>
  <c r="B47" i="50"/>
  <c r="J46" i="50"/>
  <c r="F46" i="50"/>
  <c r="B46" i="50"/>
  <c r="J45" i="50"/>
  <c r="F45" i="50"/>
  <c r="B45" i="50"/>
  <c r="J44" i="50"/>
  <c r="F44" i="50"/>
  <c r="B44" i="50"/>
  <c r="J43" i="50"/>
  <c r="F43" i="50"/>
  <c r="B43" i="50"/>
  <c r="J42" i="50"/>
  <c r="F42" i="50"/>
  <c r="B42" i="50"/>
  <c r="J41" i="50"/>
  <c r="F41" i="50"/>
  <c r="B41" i="50"/>
  <c r="J40" i="50"/>
  <c r="F40" i="50"/>
  <c r="B40" i="50"/>
  <c r="J39" i="50"/>
  <c r="F39" i="50"/>
  <c r="B39" i="50"/>
  <c r="J38" i="50"/>
  <c r="F38" i="50"/>
  <c r="B38" i="50"/>
  <c r="J37" i="50"/>
  <c r="F37" i="50"/>
  <c r="B37" i="50"/>
  <c r="J36" i="50"/>
  <c r="F36" i="50"/>
  <c r="B36" i="50"/>
  <c r="J35" i="50"/>
  <c r="F35" i="50"/>
  <c r="B35" i="50"/>
  <c r="J34" i="50"/>
  <c r="F34" i="50"/>
  <c r="B34" i="50"/>
  <c r="J33" i="50"/>
  <c r="F33" i="50"/>
  <c r="B33" i="50"/>
  <c r="J32" i="50"/>
  <c r="F32" i="50"/>
  <c r="B32" i="50"/>
  <c r="J31" i="50"/>
  <c r="F31" i="50"/>
  <c r="B31" i="50"/>
  <c r="J30" i="50"/>
  <c r="F30" i="50"/>
  <c r="B30" i="50"/>
  <c r="J29" i="50"/>
  <c r="F29" i="50"/>
  <c r="B29" i="50"/>
  <c r="J28" i="50"/>
  <c r="F28" i="50"/>
  <c r="B28" i="50"/>
  <c r="J27" i="50"/>
  <c r="F27" i="50"/>
  <c r="B27" i="50"/>
  <c r="J26" i="50"/>
  <c r="F26" i="50"/>
  <c r="B26" i="50"/>
  <c r="J25" i="50"/>
  <c r="F25" i="50"/>
  <c r="B25" i="50"/>
  <c r="J24" i="50"/>
  <c r="F24" i="50"/>
  <c r="B24" i="50"/>
  <c r="J23" i="50"/>
  <c r="F23" i="50"/>
  <c r="B23" i="50"/>
  <c r="J22" i="50"/>
  <c r="F22" i="50"/>
  <c r="B22" i="50"/>
  <c r="J21" i="50"/>
  <c r="F21" i="50"/>
  <c r="B21" i="50"/>
  <c r="J20" i="50"/>
  <c r="F20" i="50"/>
  <c r="B20" i="50"/>
  <c r="J19" i="50"/>
  <c r="F19" i="50"/>
  <c r="B19" i="50"/>
  <c r="J18" i="50"/>
  <c r="F18" i="50"/>
  <c r="B18" i="50"/>
  <c r="J17" i="50"/>
  <c r="F17" i="50"/>
  <c r="B17" i="50"/>
  <c r="J16" i="50"/>
  <c r="F16" i="50"/>
  <c r="B16" i="50"/>
  <c r="J15" i="50"/>
  <c r="F15" i="50"/>
  <c r="B15" i="50"/>
  <c r="J14" i="50"/>
  <c r="F14" i="50"/>
  <c r="B14" i="50"/>
  <c r="J13" i="50"/>
  <c r="F13" i="50"/>
  <c r="B13" i="50"/>
  <c r="J12" i="50"/>
  <c r="F12" i="50"/>
  <c r="B12" i="50"/>
  <c r="J11" i="50"/>
  <c r="F11" i="50"/>
  <c r="B11" i="50"/>
  <c r="J10" i="50"/>
  <c r="F10" i="50"/>
  <c r="B10" i="50"/>
  <c r="J9" i="50"/>
  <c r="F9" i="50"/>
  <c r="B9" i="50"/>
  <c r="J8" i="50"/>
  <c r="F8" i="50"/>
  <c r="B8" i="50"/>
  <c r="J7" i="50"/>
  <c r="F7" i="50"/>
  <c r="B7" i="50"/>
  <c r="J6" i="50"/>
  <c r="F6" i="50"/>
  <c r="B6" i="50"/>
  <c r="J5" i="50"/>
  <c r="F5" i="50"/>
  <c r="B5" i="50"/>
  <c r="J4" i="50"/>
  <c r="F4" i="50"/>
  <c r="B4" i="50"/>
  <c r="J3" i="50"/>
  <c r="K1" i="50" s="1"/>
  <c r="F3" i="50"/>
  <c r="B3" i="50"/>
  <c r="J2" i="50"/>
  <c r="F2" i="50"/>
  <c r="G1" i="50" s="1"/>
  <c r="B2" i="50"/>
  <c r="F88" i="47"/>
  <c r="D88" i="47"/>
  <c r="B88" i="47"/>
  <c r="F87" i="47"/>
  <c r="D87" i="47"/>
  <c r="B87" i="47"/>
  <c r="F86" i="47"/>
  <c r="D86" i="47"/>
  <c r="B86" i="47"/>
  <c r="F85" i="47"/>
  <c r="D85" i="47"/>
  <c r="B85" i="47"/>
  <c r="F84" i="47"/>
  <c r="D84" i="47"/>
  <c r="B84" i="47"/>
  <c r="F83" i="47"/>
  <c r="D83" i="47"/>
  <c r="B83" i="47"/>
  <c r="F82" i="47"/>
  <c r="D82" i="47"/>
  <c r="B82" i="47"/>
  <c r="F81" i="47"/>
  <c r="D81" i="47"/>
  <c r="B81" i="47"/>
  <c r="F80" i="47"/>
  <c r="D80" i="47"/>
  <c r="B80" i="47"/>
  <c r="F79" i="47"/>
  <c r="D79" i="47"/>
  <c r="B79" i="47"/>
  <c r="F78" i="47"/>
  <c r="D78" i="47"/>
  <c r="B78" i="47"/>
  <c r="F77" i="47"/>
  <c r="D77" i="47"/>
  <c r="B77" i="47"/>
  <c r="F76" i="47"/>
  <c r="D76" i="47"/>
  <c r="B76" i="47"/>
  <c r="F75" i="47"/>
  <c r="D75" i="47"/>
  <c r="B75" i="47"/>
  <c r="F74" i="47"/>
  <c r="D74" i="47"/>
  <c r="B74" i="47"/>
  <c r="F73" i="47"/>
  <c r="D73" i="47"/>
  <c r="B73" i="47"/>
  <c r="F72" i="47"/>
  <c r="D72" i="47"/>
  <c r="B72" i="47"/>
  <c r="F71" i="47"/>
  <c r="D71" i="47"/>
  <c r="B71" i="47"/>
  <c r="F70" i="47"/>
  <c r="D70" i="47"/>
  <c r="B70" i="47"/>
  <c r="F69" i="47"/>
  <c r="D69" i="47"/>
  <c r="B69" i="47"/>
  <c r="F68" i="47"/>
  <c r="D68" i="47"/>
  <c r="B68" i="47"/>
  <c r="F67" i="47"/>
  <c r="D67" i="47"/>
  <c r="B67" i="47"/>
  <c r="F66" i="47"/>
  <c r="D66" i="47"/>
  <c r="B66" i="47"/>
  <c r="F65" i="47"/>
  <c r="D65" i="47"/>
  <c r="B65" i="47"/>
  <c r="F64" i="47"/>
  <c r="D64" i="47"/>
  <c r="B64" i="47"/>
  <c r="F63" i="47"/>
  <c r="D63" i="47"/>
  <c r="B63" i="47"/>
  <c r="F62" i="47"/>
  <c r="D62" i="47"/>
  <c r="B62" i="47"/>
  <c r="F61" i="47"/>
  <c r="D61" i="47"/>
  <c r="B61" i="47"/>
  <c r="F60" i="47"/>
  <c r="D60" i="47"/>
  <c r="B60" i="47"/>
  <c r="F59" i="47"/>
  <c r="D59" i="47"/>
  <c r="B59" i="47"/>
  <c r="F58" i="47"/>
  <c r="D58" i="47"/>
  <c r="B58" i="47"/>
  <c r="F57" i="47"/>
  <c r="D57" i="47"/>
  <c r="B57" i="47"/>
  <c r="F56" i="47"/>
  <c r="D56" i="47"/>
  <c r="B56" i="47"/>
  <c r="F55" i="47"/>
  <c r="D55" i="47"/>
  <c r="B55" i="47"/>
  <c r="F54" i="47"/>
  <c r="D54" i="47"/>
  <c r="B54" i="47"/>
  <c r="F53" i="47"/>
  <c r="D53" i="47"/>
  <c r="B53" i="47"/>
  <c r="F52" i="47"/>
  <c r="D52" i="47"/>
  <c r="B52" i="47"/>
  <c r="F51" i="47"/>
  <c r="D51" i="47"/>
  <c r="B51" i="47"/>
  <c r="F50" i="47"/>
  <c r="D50" i="47"/>
  <c r="B50" i="47"/>
  <c r="F49" i="47"/>
  <c r="D49" i="47"/>
  <c r="B49" i="47"/>
  <c r="F48" i="47"/>
  <c r="D48" i="47"/>
  <c r="B48" i="47"/>
  <c r="F47" i="47"/>
  <c r="D47" i="47"/>
  <c r="B47" i="47"/>
  <c r="F46" i="47"/>
  <c r="D46" i="47"/>
  <c r="B46" i="47"/>
  <c r="F45" i="47"/>
  <c r="D45" i="47"/>
  <c r="B45" i="47"/>
  <c r="F44" i="47"/>
  <c r="D44" i="47"/>
  <c r="B44" i="47"/>
  <c r="F43" i="47"/>
  <c r="D43" i="47"/>
  <c r="B43" i="47"/>
  <c r="F42" i="47"/>
  <c r="D42" i="47"/>
  <c r="B42" i="47"/>
  <c r="F41" i="47"/>
  <c r="D41" i="47"/>
  <c r="B41" i="47"/>
  <c r="F40" i="47"/>
  <c r="D40" i="47"/>
  <c r="B40" i="47"/>
  <c r="F39" i="47"/>
  <c r="D39" i="47"/>
  <c r="B39" i="47"/>
  <c r="F38" i="47"/>
  <c r="D38" i="47"/>
  <c r="B38" i="47"/>
  <c r="F37" i="47"/>
  <c r="D37" i="47"/>
  <c r="B37" i="47"/>
  <c r="F36" i="47"/>
  <c r="D36" i="47"/>
  <c r="B36" i="47"/>
  <c r="F35" i="47"/>
  <c r="D35" i="47"/>
  <c r="B35" i="47"/>
  <c r="F34" i="47"/>
  <c r="D34" i="47"/>
  <c r="B34" i="47"/>
  <c r="F33" i="47"/>
  <c r="D33" i="47"/>
  <c r="B33" i="47"/>
  <c r="F32" i="47"/>
  <c r="D32" i="47"/>
  <c r="B32" i="47"/>
  <c r="F31" i="47"/>
  <c r="D31" i="47"/>
  <c r="B31" i="47"/>
  <c r="F30" i="47"/>
  <c r="D30" i="47"/>
  <c r="B30" i="47"/>
  <c r="F29" i="47"/>
  <c r="D29" i="47"/>
  <c r="B29" i="47"/>
  <c r="F28" i="47"/>
  <c r="D28" i="47"/>
  <c r="B28" i="47"/>
  <c r="F27" i="47"/>
  <c r="D27" i="47"/>
  <c r="B27" i="47"/>
  <c r="F26" i="47"/>
  <c r="D26" i="47"/>
  <c r="B26" i="47"/>
  <c r="F25" i="47"/>
  <c r="D25" i="47"/>
  <c r="B25" i="47"/>
  <c r="F24" i="47"/>
  <c r="D24" i="47"/>
  <c r="B24" i="47"/>
  <c r="F23" i="47"/>
  <c r="D23" i="47"/>
  <c r="B23" i="47"/>
  <c r="F22" i="47"/>
  <c r="D22" i="47"/>
  <c r="B22" i="47"/>
  <c r="F21" i="47"/>
  <c r="D21" i="47"/>
  <c r="B21" i="47"/>
  <c r="F20" i="47"/>
  <c r="D20" i="47"/>
  <c r="B20" i="47"/>
  <c r="F19" i="47"/>
  <c r="D19" i="47"/>
  <c r="B19" i="47"/>
  <c r="F18" i="47"/>
  <c r="D18" i="47"/>
  <c r="B18" i="47"/>
  <c r="F17" i="47"/>
  <c r="D17" i="47"/>
  <c r="B17" i="47"/>
  <c r="F16" i="47"/>
  <c r="D16" i="47"/>
  <c r="B16" i="47"/>
  <c r="F15" i="47"/>
  <c r="D15" i="47"/>
  <c r="B15" i="47"/>
  <c r="F14" i="47"/>
  <c r="D14" i="47"/>
  <c r="B14" i="47"/>
  <c r="F13" i="47"/>
  <c r="D13" i="47"/>
  <c r="B13" i="47"/>
  <c r="F12" i="47"/>
  <c r="D12" i="47"/>
  <c r="B12" i="47"/>
  <c r="F11" i="47"/>
  <c r="D11" i="47"/>
  <c r="B11" i="47"/>
  <c r="F10" i="47"/>
  <c r="D10" i="47"/>
  <c r="B10" i="47"/>
  <c r="F9" i="47"/>
  <c r="D9" i="47"/>
  <c r="B9" i="47"/>
  <c r="F8" i="47"/>
  <c r="D8" i="47"/>
  <c r="B8" i="47"/>
  <c r="F7" i="47"/>
  <c r="D7" i="47"/>
  <c r="B7" i="47"/>
  <c r="F6" i="47"/>
  <c r="D6" i="47"/>
  <c r="B6" i="47"/>
  <c r="F5" i="47"/>
  <c r="D5" i="47"/>
  <c r="B5" i="47"/>
  <c r="F4" i="47"/>
  <c r="D4" i="47"/>
  <c r="B4" i="47"/>
  <c r="F3" i="47"/>
  <c r="D3" i="47"/>
  <c r="B3" i="47"/>
  <c r="F2" i="47"/>
  <c r="D2" i="47"/>
  <c r="H4" i="47" s="1"/>
  <c r="B2" i="47"/>
  <c r="C9" i="45"/>
  <c r="C5" i="45"/>
  <c r="C1" i="45"/>
  <c r="J88" i="45"/>
  <c r="F88" i="45"/>
  <c r="B88" i="45"/>
  <c r="J87" i="45"/>
  <c r="F87" i="45"/>
  <c r="B87" i="45"/>
  <c r="J86" i="45"/>
  <c r="F86" i="45"/>
  <c r="B86" i="45"/>
  <c r="J85" i="45"/>
  <c r="F85" i="45"/>
  <c r="B85" i="45"/>
  <c r="J84" i="45"/>
  <c r="F84" i="45"/>
  <c r="B84" i="45"/>
  <c r="J83" i="45"/>
  <c r="F83" i="45"/>
  <c r="B83" i="45"/>
  <c r="J82" i="45"/>
  <c r="F82" i="45"/>
  <c r="B82" i="45"/>
  <c r="J81" i="45"/>
  <c r="F81" i="45"/>
  <c r="B81" i="45"/>
  <c r="J80" i="45"/>
  <c r="F80" i="45"/>
  <c r="B80" i="45"/>
  <c r="J79" i="45"/>
  <c r="F79" i="45"/>
  <c r="B79" i="45"/>
  <c r="J78" i="45"/>
  <c r="F78" i="45"/>
  <c r="B78" i="45"/>
  <c r="J77" i="45"/>
  <c r="F77" i="45"/>
  <c r="B77" i="45"/>
  <c r="J76" i="45"/>
  <c r="F76" i="45"/>
  <c r="B76" i="45"/>
  <c r="J75" i="45"/>
  <c r="F75" i="45"/>
  <c r="B75" i="45"/>
  <c r="J74" i="45"/>
  <c r="F74" i="45"/>
  <c r="B74" i="45"/>
  <c r="J73" i="45"/>
  <c r="F73" i="45"/>
  <c r="B73" i="45"/>
  <c r="J72" i="45"/>
  <c r="F72" i="45"/>
  <c r="B72" i="45"/>
  <c r="J71" i="45"/>
  <c r="F71" i="45"/>
  <c r="B71" i="45"/>
  <c r="J70" i="45"/>
  <c r="F70" i="45"/>
  <c r="B70" i="45"/>
  <c r="J69" i="45"/>
  <c r="F69" i="45"/>
  <c r="B69" i="45"/>
  <c r="J68" i="45"/>
  <c r="F68" i="45"/>
  <c r="B68" i="45"/>
  <c r="J67" i="45"/>
  <c r="F67" i="45"/>
  <c r="B67" i="45"/>
  <c r="J66" i="45"/>
  <c r="F66" i="45"/>
  <c r="B66" i="45"/>
  <c r="J65" i="45"/>
  <c r="F65" i="45"/>
  <c r="B65" i="45"/>
  <c r="J64" i="45"/>
  <c r="F64" i="45"/>
  <c r="B64" i="45"/>
  <c r="J63" i="45"/>
  <c r="F63" i="45"/>
  <c r="B63" i="45"/>
  <c r="J62" i="45"/>
  <c r="F62" i="45"/>
  <c r="B62" i="45"/>
  <c r="J61" i="45"/>
  <c r="F61" i="45"/>
  <c r="B61" i="45"/>
  <c r="J60" i="45"/>
  <c r="F60" i="45"/>
  <c r="B60" i="45"/>
  <c r="J59" i="45"/>
  <c r="F59" i="45"/>
  <c r="B59" i="45"/>
  <c r="J58" i="45"/>
  <c r="F58" i="45"/>
  <c r="B58" i="45"/>
  <c r="J57" i="45"/>
  <c r="F57" i="45"/>
  <c r="B57" i="45"/>
  <c r="J56" i="45"/>
  <c r="F56" i="45"/>
  <c r="B56" i="45"/>
  <c r="J55" i="45"/>
  <c r="F55" i="45"/>
  <c r="B55" i="45"/>
  <c r="J54" i="45"/>
  <c r="F54" i="45"/>
  <c r="B54" i="45"/>
  <c r="J53" i="45"/>
  <c r="F53" i="45"/>
  <c r="B53" i="45"/>
  <c r="J52" i="45"/>
  <c r="F52" i="45"/>
  <c r="B52" i="45"/>
  <c r="J51" i="45"/>
  <c r="F51" i="45"/>
  <c r="B51" i="45"/>
  <c r="J50" i="45"/>
  <c r="F50" i="45"/>
  <c r="B50" i="45"/>
  <c r="J49" i="45"/>
  <c r="F49" i="45"/>
  <c r="B49" i="45"/>
  <c r="J48" i="45"/>
  <c r="F48" i="45"/>
  <c r="B48" i="45"/>
  <c r="J47" i="45"/>
  <c r="F47" i="45"/>
  <c r="B47" i="45"/>
  <c r="J46" i="45"/>
  <c r="F46" i="45"/>
  <c r="B46" i="45"/>
  <c r="J45" i="45"/>
  <c r="F45" i="45"/>
  <c r="B45" i="45"/>
  <c r="J44" i="45"/>
  <c r="F44" i="45"/>
  <c r="B44" i="45"/>
  <c r="J43" i="45"/>
  <c r="F43" i="45"/>
  <c r="B43" i="45"/>
  <c r="J42" i="45"/>
  <c r="F42" i="45"/>
  <c r="B42" i="45"/>
  <c r="J41" i="45"/>
  <c r="F41" i="45"/>
  <c r="B41" i="45"/>
  <c r="J40" i="45"/>
  <c r="F40" i="45"/>
  <c r="B40" i="45"/>
  <c r="J39" i="45"/>
  <c r="F39" i="45"/>
  <c r="B39" i="45"/>
  <c r="J38" i="45"/>
  <c r="F38" i="45"/>
  <c r="B38" i="45"/>
  <c r="J37" i="45"/>
  <c r="F37" i="45"/>
  <c r="B37" i="45"/>
  <c r="J36" i="45"/>
  <c r="F36" i="45"/>
  <c r="B36" i="45"/>
  <c r="J35" i="45"/>
  <c r="F35" i="45"/>
  <c r="B35" i="45"/>
  <c r="J34" i="45"/>
  <c r="F34" i="45"/>
  <c r="B34" i="45"/>
  <c r="J33" i="45"/>
  <c r="F33" i="45"/>
  <c r="B33" i="45"/>
  <c r="J32" i="45"/>
  <c r="F32" i="45"/>
  <c r="B32" i="45"/>
  <c r="J31" i="45"/>
  <c r="F31" i="45"/>
  <c r="B31" i="45"/>
  <c r="J30" i="45"/>
  <c r="F30" i="45"/>
  <c r="B30" i="45"/>
  <c r="J29" i="45"/>
  <c r="F29" i="45"/>
  <c r="B29" i="45"/>
  <c r="J28" i="45"/>
  <c r="F28" i="45"/>
  <c r="B28" i="45"/>
  <c r="J27" i="45"/>
  <c r="F27" i="45"/>
  <c r="B27" i="45"/>
  <c r="J26" i="45"/>
  <c r="F26" i="45"/>
  <c r="B26" i="45"/>
  <c r="J25" i="45"/>
  <c r="F25" i="45"/>
  <c r="B25" i="45"/>
  <c r="J24" i="45"/>
  <c r="F24" i="45"/>
  <c r="B24" i="45"/>
  <c r="J23" i="45"/>
  <c r="F23" i="45"/>
  <c r="B23" i="45"/>
  <c r="J22" i="45"/>
  <c r="F22" i="45"/>
  <c r="B22" i="45"/>
  <c r="J21" i="45"/>
  <c r="F21" i="45"/>
  <c r="B21" i="45"/>
  <c r="J20" i="45"/>
  <c r="F20" i="45"/>
  <c r="B20" i="45"/>
  <c r="J19" i="45"/>
  <c r="F19" i="45"/>
  <c r="B19" i="45"/>
  <c r="J18" i="45"/>
  <c r="F18" i="45"/>
  <c r="B18" i="45"/>
  <c r="J17" i="45"/>
  <c r="F17" i="45"/>
  <c r="B17" i="45"/>
  <c r="J16" i="45"/>
  <c r="F16" i="45"/>
  <c r="B16" i="45"/>
  <c r="J15" i="45"/>
  <c r="F15" i="45"/>
  <c r="B15" i="45"/>
  <c r="J14" i="45"/>
  <c r="F14" i="45"/>
  <c r="B14" i="45"/>
  <c r="J13" i="45"/>
  <c r="F13" i="45"/>
  <c r="B13" i="45"/>
  <c r="J12" i="45"/>
  <c r="F12" i="45"/>
  <c r="B12" i="45"/>
  <c r="C11" i="45" s="1"/>
  <c r="J11" i="45"/>
  <c r="F11" i="45"/>
  <c r="B11" i="45"/>
  <c r="J10" i="45"/>
  <c r="F10" i="45"/>
  <c r="B10" i="45"/>
  <c r="J9" i="45"/>
  <c r="F9" i="45"/>
  <c r="B9" i="45"/>
  <c r="J8" i="45"/>
  <c r="F8" i="45"/>
  <c r="B8" i="45"/>
  <c r="C7" i="45" s="1"/>
  <c r="J7" i="45"/>
  <c r="F7" i="45"/>
  <c r="B7" i="45"/>
  <c r="J6" i="45"/>
  <c r="F6" i="45"/>
  <c r="B6" i="45"/>
  <c r="J5" i="45"/>
  <c r="F5" i="45"/>
  <c r="G1" i="45" s="1"/>
  <c r="B5" i="45"/>
  <c r="J4" i="45"/>
  <c r="F4" i="45"/>
  <c r="B4" i="45"/>
  <c r="C3" i="45" s="1"/>
  <c r="J3" i="45"/>
  <c r="F3" i="45"/>
  <c r="B3" i="45"/>
  <c r="J2" i="45"/>
  <c r="F2" i="45"/>
  <c r="B2" i="45"/>
  <c r="F88" i="44"/>
  <c r="D88" i="44"/>
  <c r="B88" i="44"/>
  <c r="F87" i="44"/>
  <c r="D87" i="44"/>
  <c r="B87" i="44"/>
  <c r="F86" i="44"/>
  <c r="D86" i="44"/>
  <c r="B86" i="44"/>
  <c r="F85" i="44"/>
  <c r="D85" i="44"/>
  <c r="B85" i="44"/>
  <c r="F84" i="44"/>
  <c r="D84" i="44"/>
  <c r="B84" i="44"/>
  <c r="F83" i="44"/>
  <c r="D83" i="44"/>
  <c r="B83" i="44"/>
  <c r="F82" i="44"/>
  <c r="D82" i="44"/>
  <c r="B82" i="44"/>
  <c r="F81" i="44"/>
  <c r="D81" i="44"/>
  <c r="B81" i="44"/>
  <c r="F80" i="44"/>
  <c r="D80" i="44"/>
  <c r="B80" i="44"/>
  <c r="F79" i="44"/>
  <c r="D79" i="44"/>
  <c r="B79" i="44"/>
  <c r="F78" i="44"/>
  <c r="D78" i="44"/>
  <c r="B78" i="44"/>
  <c r="F77" i="44"/>
  <c r="D77" i="44"/>
  <c r="B77" i="44"/>
  <c r="F76" i="44"/>
  <c r="D76" i="44"/>
  <c r="B76" i="44"/>
  <c r="F75" i="44"/>
  <c r="D75" i="44"/>
  <c r="B75" i="44"/>
  <c r="F74" i="44"/>
  <c r="D74" i="44"/>
  <c r="B74" i="44"/>
  <c r="F73" i="44"/>
  <c r="D73" i="44"/>
  <c r="B73" i="44"/>
  <c r="F72" i="44"/>
  <c r="D72" i="44"/>
  <c r="B72" i="44"/>
  <c r="F71" i="44"/>
  <c r="D71" i="44"/>
  <c r="B71" i="44"/>
  <c r="F70" i="44"/>
  <c r="D70" i="44"/>
  <c r="B70" i="44"/>
  <c r="F69" i="44"/>
  <c r="D69" i="44"/>
  <c r="B69" i="44"/>
  <c r="F68" i="44"/>
  <c r="D68" i="44"/>
  <c r="B68" i="44"/>
  <c r="F67" i="44"/>
  <c r="D67" i="44"/>
  <c r="B67" i="44"/>
  <c r="F66" i="44"/>
  <c r="D66" i="44"/>
  <c r="B66" i="44"/>
  <c r="F65" i="44"/>
  <c r="D65" i="44"/>
  <c r="B65" i="44"/>
  <c r="F64" i="44"/>
  <c r="D64" i="44"/>
  <c r="B64" i="44"/>
  <c r="F63" i="44"/>
  <c r="D63" i="44"/>
  <c r="B63" i="44"/>
  <c r="F62" i="44"/>
  <c r="D62" i="44"/>
  <c r="B62" i="44"/>
  <c r="F61" i="44"/>
  <c r="D61" i="44"/>
  <c r="B61" i="44"/>
  <c r="F60" i="44"/>
  <c r="D60" i="44"/>
  <c r="B60" i="44"/>
  <c r="F59" i="44"/>
  <c r="D59" i="44"/>
  <c r="B59" i="44"/>
  <c r="F58" i="44"/>
  <c r="D58" i="44"/>
  <c r="B58" i="44"/>
  <c r="F57" i="44"/>
  <c r="D57" i="44"/>
  <c r="B57" i="44"/>
  <c r="F56" i="44"/>
  <c r="D56" i="44"/>
  <c r="B56" i="44"/>
  <c r="F55" i="44"/>
  <c r="D55" i="44"/>
  <c r="B55" i="44"/>
  <c r="F54" i="44"/>
  <c r="D54" i="44"/>
  <c r="B54" i="44"/>
  <c r="F53" i="44"/>
  <c r="D53" i="44"/>
  <c r="B53" i="44"/>
  <c r="F52" i="44"/>
  <c r="D52" i="44"/>
  <c r="B52" i="44"/>
  <c r="F51" i="44"/>
  <c r="D51" i="44"/>
  <c r="B51" i="44"/>
  <c r="F50" i="44"/>
  <c r="D50" i="44"/>
  <c r="B50" i="44"/>
  <c r="F49" i="44"/>
  <c r="D49" i="44"/>
  <c r="B49" i="44"/>
  <c r="F48" i="44"/>
  <c r="D48" i="44"/>
  <c r="B48" i="44"/>
  <c r="F47" i="44"/>
  <c r="D47" i="44"/>
  <c r="B47" i="44"/>
  <c r="F46" i="44"/>
  <c r="D46" i="44"/>
  <c r="B46" i="44"/>
  <c r="F45" i="44"/>
  <c r="D45" i="44"/>
  <c r="B45" i="44"/>
  <c r="F44" i="44"/>
  <c r="D44" i="44"/>
  <c r="B44" i="44"/>
  <c r="F43" i="44"/>
  <c r="D43" i="44"/>
  <c r="B43" i="44"/>
  <c r="F42" i="44"/>
  <c r="D42" i="44"/>
  <c r="B42" i="44"/>
  <c r="F41" i="44"/>
  <c r="D41" i="44"/>
  <c r="B41" i="44"/>
  <c r="F40" i="44"/>
  <c r="D40" i="44"/>
  <c r="B40" i="44"/>
  <c r="F39" i="44"/>
  <c r="D39" i="44"/>
  <c r="B39" i="44"/>
  <c r="F38" i="44"/>
  <c r="D38" i="44"/>
  <c r="B38" i="44"/>
  <c r="F37" i="44"/>
  <c r="D37" i="44"/>
  <c r="B37" i="44"/>
  <c r="F36" i="44"/>
  <c r="D36" i="44"/>
  <c r="B36" i="44"/>
  <c r="F35" i="44"/>
  <c r="D35" i="44"/>
  <c r="B35" i="44"/>
  <c r="F34" i="44"/>
  <c r="D34" i="44"/>
  <c r="B34" i="44"/>
  <c r="F33" i="44"/>
  <c r="D33" i="44"/>
  <c r="B33" i="44"/>
  <c r="F32" i="44"/>
  <c r="D32" i="44"/>
  <c r="B32" i="44"/>
  <c r="F31" i="44"/>
  <c r="D31" i="44"/>
  <c r="B31" i="44"/>
  <c r="F30" i="44"/>
  <c r="D30" i="44"/>
  <c r="B30" i="44"/>
  <c r="F29" i="44"/>
  <c r="D29" i="44"/>
  <c r="B29" i="44"/>
  <c r="F28" i="44"/>
  <c r="D28" i="44"/>
  <c r="B28" i="44"/>
  <c r="F27" i="44"/>
  <c r="D27" i="44"/>
  <c r="B27" i="44"/>
  <c r="F26" i="44"/>
  <c r="D26" i="44"/>
  <c r="B26" i="44"/>
  <c r="F25" i="44"/>
  <c r="D25" i="44"/>
  <c r="B25" i="44"/>
  <c r="F24" i="44"/>
  <c r="D24" i="44"/>
  <c r="B24" i="44"/>
  <c r="F23" i="44"/>
  <c r="D23" i="44"/>
  <c r="B23" i="44"/>
  <c r="F22" i="44"/>
  <c r="D22" i="44"/>
  <c r="B22" i="44"/>
  <c r="F21" i="44"/>
  <c r="D21" i="44"/>
  <c r="B21" i="44"/>
  <c r="F20" i="44"/>
  <c r="D20" i="44"/>
  <c r="B20" i="44"/>
  <c r="F19" i="44"/>
  <c r="D19" i="44"/>
  <c r="B19" i="44"/>
  <c r="F18" i="44"/>
  <c r="D18" i="44"/>
  <c r="B18" i="44"/>
  <c r="F17" i="44"/>
  <c r="D17" i="44"/>
  <c r="B17" i="44"/>
  <c r="F16" i="44"/>
  <c r="D16" i="44"/>
  <c r="B16" i="44"/>
  <c r="F15" i="44"/>
  <c r="D15" i="44"/>
  <c r="B15" i="44"/>
  <c r="F14" i="44"/>
  <c r="D14" i="44"/>
  <c r="B14" i="44"/>
  <c r="F13" i="44"/>
  <c r="D13" i="44"/>
  <c r="B13" i="44"/>
  <c r="F12" i="44"/>
  <c r="D12" i="44"/>
  <c r="B12" i="44"/>
  <c r="F11" i="44"/>
  <c r="D11" i="44"/>
  <c r="B11" i="44"/>
  <c r="F10" i="44"/>
  <c r="D10" i="44"/>
  <c r="B10" i="44"/>
  <c r="F9" i="44"/>
  <c r="D9" i="44"/>
  <c r="B9" i="44"/>
  <c r="F8" i="44"/>
  <c r="D8" i="44"/>
  <c r="B8" i="44"/>
  <c r="F7" i="44"/>
  <c r="D7" i="44"/>
  <c r="B7" i="44"/>
  <c r="F6" i="44"/>
  <c r="D6" i="44"/>
  <c r="B6" i="44"/>
  <c r="F5" i="44"/>
  <c r="D5" i="44"/>
  <c r="B5" i="44"/>
  <c r="F4" i="44"/>
  <c r="D4" i="44"/>
  <c r="B4" i="44"/>
  <c r="F3" i="44"/>
  <c r="D3" i="44"/>
  <c r="B3" i="44"/>
  <c r="F2" i="44"/>
  <c r="D2" i="44"/>
  <c r="H4" i="44" s="1"/>
  <c r="B2" i="44"/>
  <c r="J88" i="42"/>
  <c r="F88" i="42"/>
  <c r="B88" i="42"/>
  <c r="J87" i="42"/>
  <c r="F87" i="42"/>
  <c r="B87" i="42"/>
  <c r="J86" i="42"/>
  <c r="F86" i="42"/>
  <c r="B86" i="42"/>
  <c r="J85" i="42"/>
  <c r="F85" i="42"/>
  <c r="B85" i="42"/>
  <c r="J84" i="42"/>
  <c r="F84" i="42"/>
  <c r="B84" i="42"/>
  <c r="J83" i="42"/>
  <c r="F83" i="42"/>
  <c r="B83" i="42"/>
  <c r="J82" i="42"/>
  <c r="F82" i="42"/>
  <c r="B82" i="42"/>
  <c r="J81" i="42"/>
  <c r="F81" i="42"/>
  <c r="B81" i="42"/>
  <c r="J80" i="42"/>
  <c r="F80" i="42"/>
  <c r="B80" i="42"/>
  <c r="J79" i="42"/>
  <c r="F79" i="42"/>
  <c r="B79" i="42"/>
  <c r="J78" i="42"/>
  <c r="F78" i="42"/>
  <c r="B78" i="42"/>
  <c r="J77" i="42"/>
  <c r="F77" i="42"/>
  <c r="B77" i="42"/>
  <c r="J76" i="42"/>
  <c r="F76" i="42"/>
  <c r="B76" i="42"/>
  <c r="J75" i="42"/>
  <c r="F75" i="42"/>
  <c r="B75" i="42"/>
  <c r="J74" i="42"/>
  <c r="F74" i="42"/>
  <c r="B74" i="42"/>
  <c r="J73" i="42"/>
  <c r="F73" i="42"/>
  <c r="B73" i="42"/>
  <c r="J72" i="42"/>
  <c r="F72" i="42"/>
  <c r="B72" i="42"/>
  <c r="J71" i="42"/>
  <c r="F71" i="42"/>
  <c r="B71" i="42"/>
  <c r="J70" i="42"/>
  <c r="F70" i="42"/>
  <c r="B70" i="42"/>
  <c r="J69" i="42"/>
  <c r="F69" i="42"/>
  <c r="B69" i="42"/>
  <c r="J68" i="42"/>
  <c r="F68" i="42"/>
  <c r="B68" i="42"/>
  <c r="J67" i="42"/>
  <c r="F67" i="42"/>
  <c r="B67" i="42"/>
  <c r="J66" i="42"/>
  <c r="F66" i="42"/>
  <c r="B66" i="42"/>
  <c r="J65" i="42"/>
  <c r="F65" i="42"/>
  <c r="B65" i="42"/>
  <c r="J64" i="42"/>
  <c r="F64" i="42"/>
  <c r="B64" i="42"/>
  <c r="J63" i="42"/>
  <c r="F63" i="42"/>
  <c r="B63" i="42"/>
  <c r="J62" i="42"/>
  <c r="F62" i="42"/>
  <c r="B62" i="42"/>
  <c r="J61" i="42"/>
  <c r="F61" i="42"/>
  <c r="B61" i="42"/>
  <c r="J60" i="42"/>
  <c r="F60" i="42"/>
  <c r="B60" i="42"/>
  <c r="J59" i="42"/>
  <c r="F59" i="42"/>
  <c r="B59" i="42"/>
  <c r="J58" i="42"/>
  <c r="F58" i="42"/>
  <c r="B58" i="42"/>
  <c r="J57" i="42"/>
  <c r="F57" i="42"/>
  <c r="B57" i="42"/>
  <c r="J56" i="42"/>
  <c r="F56" i="42"/>
  <c r="B56" i="42"/>
  <c r="J55" i="42"/>
  <c r="F55" i="42"/>
  <c r="B55" i="42"/>
  <c r="J54" i="42"/>
  <c r="F54" i="42"/>
  <c r="B54" i="42"/>
  <c r="J53" i="42"/>
  <c r="F53" i="42"/>
  <c r="B53" i="42"/>
  <c r="J52" i="42"/>
  <c r="F52" i="42"/>
  <c r="B52" i="42"/>
  <c r="J51" i="42"/>
  <c r="F51" i="42"/>
  <c r="B51" i="42"/>
  <c r="J50" i="42"/>
  <c r="F50" i="42"/>
  <c r="B50" i="42"/>
  <c r="J49" i="42"/>
  <c r="F49" i="42"/>
  <c r="B49" i="42"/>
  <c r="J48" i="42"/>
  <c r="F48" i="42"/>
  <c r="B48" i="42"/>
  <c r="J47" i="42"/>
  <c r="F47" i="42"/>
  <c r="B47" i="42"/>
  <c r="J46" i="42"/>
  <c r="F46" i="42"/>
  <c r="B46" i="42"/>
  <c r="J45" i="42"/>
  <c r="F45" i="42"/>
  <c r="B45" i="42"/>
  <c r="J44" i="42"/>
  <c r="F44" i="42"/>
  <c r="B44" i="42"/>
  <c r="J43" i="42"/>
  <c r="F43" i="42"/>
  <c r="B43" i="42"/>
  <c r="J42" i="42"/>
  <c r="F42" i="42"/>
  <c r="B42" i="42"/>
  <c r="J41" i="42"/>
  <c r="F41" i="42"/>
  <c r="B41" i="42"/>
  <c r="J40" i="42"/>
  <c r="F40" i="42"/>
  <c r="B40" i="42"/>
  <c r="J39" i="42"/>
  <c r="F39" i="42"/>
  <c r="B39" i="42"/>
  <c r="J38" i="42"/>
  <c r="F38" i="42"/>
  <c r="B38" i="42"/>
  <c r="J37" i="42"/>
  <c r="F37" i="42"/>
  <c r="B37" i="42"/>
  <c r="J36" i="42"/>
  <c r="F36" i="42"/>
  <c r="B36" i="42"/>
  <c r="J35" i="42"/>
  <c r="F35" i="42"/>
  <c r="B35" i="42"/>
  <c r="J34" i="42"/>
  <c r="F34" i="42"/>
  <c r="B34" i="42"/>
  <c r="J33" i="42"/>
  <c r="F33" i="42"/>
  <c r="B33" i="42"/>
  <c r="J32" i="42"/>
  <c r="F32" i="42"/>
  <c r="B32" i="42"/>
  <c r="J31" i="42"/>
  <c r="F31" i="42"/>
  <c r="B31" i="42"/>
  <c r="J30" i="42"/>
  <c r="F30" i="42"/>
  <c r="B30" i="42"/>
  <c r="J29" i="42"/>
  <c r="F29" i="42"/>
  <c r="B29" i="42"/>
  <c r="J28" i="42"/>
  <c r="F28" i="42"/>
  <c r="B28" i="42"/>
  <c r="J27" i="42"/>
  <c r="F27" i="42"/>
  <c r="B27" i="42"/>
  <c r="J26" i="42"/>
  <c r="F26" i="42"/>
  <c r="B26" i="42"/>
  <c r="J25" i="42"/>
  <c r="F25" i="42"/>
  <c r="B25" i="42"/>
  <c r="J24" i="42"/>
  <c r="F24" i="42"/>
  <c r="B24" i="42"/>
  <c r="J23" i="42"/>
  <c r="F23" i="42"/>
  <c r="B23" i="42"/>
  <c r="J22" i="42"/>
  <c r="F22" i="42"/>
  <c r="B22" i="42"/>
  <c r="J21" i="42"/>
  <c r="F21" i="42"/>
  <c r="B21" i="42"/>
  <c r="J20" i="42"/>
  <c r="F20" i="42"/>
  <c r="B20" i="42"/>
  <c r="J19" i="42"/>
  <c r="F19" i="42"/>
  <c r="B19" i="42"/>
  <c r="J18" i="42"/>
  <c r="F18" i="42"/>
  <c r="B18" i="42"/>
  <c r="J17" i="42"/>
  <c r="F17" i="42"/>
  <c r="B17" i="42"/>
  <c r="J16" i="42"/>
  <c r="F16" i="42"/>
  <c r="B16" i="42"/>
  <c r="J15" i="42"/>
  <c r="F15" i="42"/>
  <c r="B15" i="42"/>
  <c r="J14" i="42"/>
  <c r="F14" i="42"/>
  <c r="B14" i="42"/>
  <c r="J13" i="42"/>
  <c r="F13" i="42"/>
  <c r="B13" i="42"/>
  <c r="J12" i="42"/>
  <c r="F12" i="42"/>
  <c r="B12" i="42"/>
  <c r="J11" i="42"/>
  <c r="F11" i="42"/>
  <c r="B11" i="42"/>
  <c r="J10" i="42"/>
  <c r="F10" i="42"/>
  <c r="B10" i="42"/>
  <c r="J9" i="42"/>
  <c r="F9" i="42"/>
  <c r="B9" i="42"/>
  <c r="J8" i="42"/>
  <c r="F8" i="42"/>
  <c r="B8" i="42"/>
  <c r="J7" i="42"/>
  <c r="F7" i="42"/>
  <c r="B7" i="42"/>
  <c r="J6" i="42"/>
  <c r="F6" i="42"/>
  <c r="B6" i="42"/>
  <c r="J5" i="42"/>
  <c r="F5" i="42"/>
  <c r="B5" i="42"/>
  <c r="J4" i="42"/>
  <c r="F4" i="42"/>
  <c r="B4" i="42"/>
  <c r="J3" i="42"/>
  <c r="K1" i="42" s="1"/>
  <c r="F3" i="42"/>
  <c r="B3" i="42"/>
  <c r="J2" i="42"/>
  <c r="F2" i="42"/>
  <c r="G1" i="42" s="1"/>
  <c r="B2" i="42"/>
  <c r="C1" i="42" s="1"/>
  <c r="J88" i="41"/>
  <c r="F88" i="41"/>
  <c r="B88" i="41"/>
  <c r="J87" i="41"/>
  <c r="F87" i="41"/>
  <c r="B87" i="41"/>
  <c r="J86" i="41"/>
  <c r="F86" i="41"/>
  <c r="B86" i="41"/>
  <c r="J85" i="41"/>
  <c r="F85" i="41"/>
  <c r="B85" i="41"/>
  <c r="J84" i="41"/>
  <c r="F84" i="41"/>
  <c r="B84" i="41"/>
  <c r="J83" i="41"/>
  <c r="F83" i="41"/>
  <c r="B83" i="41"/>
  <c r="J82" i="41"/>
  <c r="F82" i="41"/>
  <c r="B82" i="41"/>
  <c r="J81" i="41"/>
  <c r="F81" i="41"/>
  <c r="B81" i="41"/>
  <c r="J80" i="41"/>
  <c r="F80" i="41"/>
  <c r="B80" i="41"/>
  <c r="J79" i="41"/>
  <c r="F79" i="41"/>
  <c r="B79" i="41"/>
  <c r="J78" i="41"/>
  <c r="F78" i="41"/>
  <c r="B78" i="41"/>
  <c r="J77" i="41"/>
  <c r="F77" i="41"/>
  <c r="B77" i="41"/>
  <c r="J76" i="41"/>
  <c r="F76" i="41"/>
  <c r="B76" i="41"/>
  <c r="J75" i="41"/>
  <c r="F75" i="41"/>
  <c r="B75" i="41"/>
  <c r="J74" i="41"/>
  <c r="F74" i="41"/>
  <c r="B74" i="41"/>
  <c r="J73" i="41"/>
  <c r="F73" i="41"/>
  <c r="B73" i="41"/>
  <c r="J72" i="41"/>
  <c r="F72" i="41"/>
  <c r="B72" i="41"/>
  <c r="J71" i="41"/>
  <c r="F71" i="41"/>
  <c r="B71" i="41"/>
  <c r="J70" i="41"/>
  <c r="F70" i="41"/>
  <c r="B70" i="41"/>
  <c r="J69" i="41"/>
  <c r="F69" i="41"/>
  <c r="B69" i="41"/>
  <c r="J68" i="41"/>
  <c r="F68" i="41"/>
  <c r="B68" i="41"/>
  <c r="J67" i="41"/>
  <c r="F67" i="41"/>
  <c r="B67" i="41"/>
  <c r="J66" i="41"/>
  <c r="F66" i="41"/>
  <c r="B66" i="41"/>
  <c r="J65" i="41"/>
  <c r="F65" i="41"/>
  <c r="B65" i="41"/>
  <c r="J64" i="41"/>
  <c r="F64" i="41"/>
  <c r="B64" i="41"/>
  <c r="J63" i="41"/>
  <c r="F63" i="41"/>
  <c r="B63" i="41"/>
  <c r="J62" i="41"/>
  <c r="F62" i="41"/>
  <c r="B62" i="41"/>
  <c r="J61" i="41"/>
  <c r="F61" i="41"/>
  <c r="B61" i="41"/>
  <c r="J60" i="41"/>
  <c r="F60" i="41"/>
  <c r="B60" i="41"/>
  <c r="J59" i="41"/>
  <c r="F59" i="41"/>
  <c r="B59" i="41"/>
  <c r="J58" i="41"/>
  <c r="F58" i="41"/>
  <c r="B58" i="41"/>
  <c r="J57" i="41"/>
  <c r="F57" i="41"/>
  <c r="B57" i="41"/>
  <c r="J56" i="41"/>
  <c r="F56" i="41"/>
  <c r="B56" i="41"/>
  <c r="J55" i="41"/>
  <c r="F55" i="41"/>
  <c r="B55" i="41"/>
  <c r="J54" i="41"/>
  <c r="F54" i="41"/>
  <c r="B54" i="41"/>
  <c r="J53" i="41"/>
  <c r="F53" i="41"/>
  <c r="B53" i="41"/>
  <c r="J52" i="41"/>
  <c r="F52" i="41"/>
  <c r="B52" i="41"/>
  <c r="J51" i="41"/>
  <c r="F51" i="41"/>
  <c r="B51" i="41"/>
  <c r="J50" i="41"/>
  <c r="F50" i="41"/>
  <c r="B50" i="41"/>
  <c r="J49" i="41"/>
  <c r="F49" i="41"/>
  <c r="B49" i="41"/>
  <c r="J48" i="41"/>
  <c r="F48" i="41"/>
  <c r="B48" i="41"/>
  <c r="J47" i="41"/>
  <c r="F47" i="41"/>
  <c r="B47" i="41"/>
  <c r="J46" i="41"/>
  <c r="F46" i="41"/>
  <c r="B46" i="41"/>
  <c r="J45" i="41"/>
  <c r="F45" i="41"/>
  <c r="B45" i="41"/>
  <c r="J44" i="41"/>
  <c r="F44" i="41"/>
  <c r="B44" i="41"/>
  <c r="J43" i="41"/>
  <c r="F43" i="41"/>
  <c r="B43" i="41"/>
  <c r="J42" i="41"/>
  <c r="F42" i="41"/>
  <c r="B42" i="41"/>
  <c r="J41" i="41"/>
  <c r="F41" i="41"/>
  <c r="B41" i="41"/>
  <c r="J40" i="41"/>
  <c r="F40" i="41"/>
  <c r="B40" i="41"/>
  <c r="J39" i="41"/>
  <c r="F39" i="41"/>
  <c r="B39" i="41"/>
  <c r="J38" i="41"/>
  <c r="F38" i="41"/>
  <c r="B38" i="41"/>
  <c r="J37" i="41"/>
  <c r="F37" i="41"/>
  <c r="B37" i="41"/>
  <c r="J36" i="41"/>
  <c r="F36" i="41"/>
  <c r="B36" i="41"/>
  <c r="J35" i="41"/>
  <c r="F35" i="41"/>
  <c r="B35" i="41"/>
  <c r="J34" i="41"/>
  <c r="F34" i="41"/>
  <c r="B34" i="41"/>
  <c r="J33" i="41"/>
  <c r="F33" i="41"/>
  <c r="B33" i="41"/>
  <c r="J32" i="41"/>
  <c r="F32" i="41"/>
  <c r="B32" i="41"/>
  <c r="J31" i="41"/>
  <c r="F31" i="41"/>
  <c r="B31" i="41"/>
  <c r="J30" i="41"/>
  <c r="F30" i="41"/>
  <c r="B30" i="41"/>
  <c r="J29" i="41"/>
  <c r="F29" i="41"/>
  <c r="B29" i="41"/>
  <c r="J28" i="41"/>
  <c r="F28" i="41"/>
  <c r="B28" i="41"/>
  <c r="J27" i="41"/>
  <c r="F27" i="41"/>
  <c r="B27" i="41"/>
  <c r="J26" i="41"/>
  <c r="F26" i="41"/>
  <c r="B26" i="41"/>
  <c r="J25" i="41"/>
  <c r="F25" i="41"/>
  <c r="B25" i="41"/>
  <c r="J24" i="41"/>
  <c r="F24" i="41"/>
  <c r="B24" i="41"/>
  <c r="J23" i="41"/>
  <c r="F23" i="41"/>
  <c r="B23" i="41"/>
  <c r="J22" i="41"/>
  <c r="F22" i="41"/>
  <c r="B22" i="41"/>
  <c r="J21" i="41"/>
  <c r="F21" i="41"/>
  <c r="B21" i="41"/>
  <c r="J20" i="41"/>
  <c r="F20" i="41"/>
  <c r="B20" i="41"/>
  <c r="J19" i="41"/>
  <c r="F19" i="41"/>
  <c r="B19" i="41"/>
  <c r="J18" i="41"/>
  <c r="F18" i="41"/>
  <c r="B18" i="41"/>
  <c r="J17" i="41"/>
  <c r="F17" i="41"/>
  <c r="B17" i="41"/>
  <c r="J16" i="41"/>
  <c r="F16" i="41"/>
  <c r="B16" i="41"/>
  <c r="J15" i="41"/>
  <c r="F15" i="41"/>
  <c r="B15" i="41"/>
  <c r="J14" i="41"/>
  <c r="F14" i="41"/>
  <c r="B14" i="41"/>
  <c r="J13" i="41"/>
  <c r="F13" i="41"/>
  <c r="B13" i="41"/>
  <c r="J12" i="41"/>
  <c r="F12" i="41"/>
  <c r="B12" i="41"/>
  <c r="J11" i="41"/>
  <c r="F11" i="41"/>
  <c r="B11" i="41"/>
  <c r="J10" i="41"/>
  <c r="F10" i="41"/>
  <c r="B10" i="41"/>
  <c r="J9" i="41"/>
  <c r="F9" i="41"/>
  <c r="B9" i="41"/>
  <c r="J8" i="41"/>
  <c r="F8" i="41"/>
  <c r="B8" i="41"/>
  <c r="J7" i="41"/>
  <c r="F7" i="41"/>
  <c r="B7" i="41"/>
  <c r="J6" i="41"/>
  <c r="F6" i="41"/>
  <c r="B6" i="41"/>
  <c r="J5" i="41"/>
  <c r="F5" i="41"/>
  <c r="B5" i="41"/>
  <c r="J4" i="41"/>
  <c r="F4" i="41"/>
  <c r="B4" i="41"/>
  <c r="J3" i="41"/>
  <c r="F3" i="41"/>
  <c r="B3" i="41"/>
  <c r="J2" i="41"/>
  <c r="F2" i="41"/>
  <c r="B2" i="41"/>
  <c r="C1" i="41"/>
  <c r="J88" i="40"/>
  <c r="F88" i="40"/>
  <c r="B88" i="40"/>
  <c r="J87" i="40"/>
  <c r="F87" i="40"/>
  <c r="B87" i="40"/>
  <c r="J86" i="40"/>
  <c r="F86" i="40"/>
  <c r="B86" i="40"/>
  <c r="J85" i="40"/>
  <c r="F85" i="40"/>
  <c r="B85" i="40"/>
  <c r="J84" i="40"/>
  <c r="F84" i="40"/>
  <c r="B84" i="40"/>
  <c r="J83" i="40"/>
  <c r="F83" i="40"/>
  <c r="B83" i="40"/>
  <c r="J82" i="40"/>
  <c r="F82" i="40"/>
  <c r="B82" i="40"/>
  <c r="J81" i="40"/>
  <c r="F81" i="40"/>
  <c r="B81" i="40"/>
  <c r="J80" i="40"/>
  <c r="F80" i="40"/>
  <c r="B80" i="40"/>
  <c r="J79" i="40"/>
  <c r="F79" i="40"/>
  <c r="B79" i="40"/>
  <c r="J78" i="40"/>
  <c r="F78" i="40"/>
  <c r="B78" i="40"/>
  <c r="J77" i="40"/>
  <c r="F77" i="40"/>
  <c r="B77" i="40"/>
  <c r="J76" i="40"/>
  <c r="F76" i="40"/>
  <c r="B76" i="40"/>
  <c r="J75" i="40"/>
  <c r="F75" i="40"/>
  <c r="B75" i="40"/>
  <c r="J74" i="40"/>
  <c r="F74" i="40"/>
  <c r="B74" i="40"/>
  <c r="J73" i="40"/>
  <c r="F73" i="40"/>
  <c r="B73" i="40"/>
  <c r="J72" i="40"/>
  <c r="F72" i="40"/>
  <c r="B72" i="40"/>
  <c r="J71" i="40"/>
  <c r="F71" i="40"/>
  <c r="B71" i="40"/>
  <c r="J70" i="40"/>
  <c r="F70" i="40"/>
  <c r="B70" i="40"/>
  <c r="J69" i="40"/>
  <c r="F69" i="40"/>
  <c r="B69" i="40"/>
  <c r="J68" i="40"/>
  <c r="F68" i="40"/>
  <c r="B68" i="40"/>
  <c r="J67" i="40"/>
  <c r="F67" i="40"/>
  <c r="B67" i="40"/>
  <c r="J66" i="40"/>
  <c r="F66" i="40"/>
  <c r="B66" i="40"/>
  <c r="J65" i="40"/>
  <c r="F65" i="40"/>
  <c r="B65" i="40"/>
  <c r="J64" i="40"/>
  <c r="F64" i="40"/>
  <c r="B64" i="40"/>
  <c r="J63" i="40"/>
  <c r="F63" i="40"/>
  <c r="B63" i="40"/>
  <c r="J62" i="40"/>
  <c r="F62" i="40"/>
  <c r="B62" i="40"/>
  <c r="J61" i="40"/>
  <c r="F61" i="40"/>
  <c r="B61" i="40"/>
  <c r="J60" i="40"/>
  <c r="F60" i="40"/>
  <c r="B60" i="40"/>
  <c r="J59" i="40"/>
  <c r="F59" i="40"/>
  <c r="B59" i="40"/>
  <c r="J58" i="40"/>
  <c r="F58" i="40"/>
  <c r="B58" i="40"/>
  <c r="J57" i="40"/>
  <c r="F57" i="40"/>
  <c r="B57" i="40"/>
  <c r="J56" i="40"/>
  <c r="F56" i="40"/>
  <c r="B56" i="40"/>
  <c r="J55" i="40"/>
  <c r="F55" i="40"/>
  <c r="B55" i="40"/>
  <c r="J54" i="40"/>
  <c r="F54" i="40"/>
  <c r="B54" i="40"/>
  <c r="J53" i="40"/>
  <c r="F53" i="40"/>
  <c r="B53" i="40"/>
  <c r="J52" i="40"/>
  <c r="F52" i="40"/>
  <c r="B52" i="40"/>
  <c r="J51" i="40"/>
  <c r="F51" i="40"/>
  <c r="B51" i="40"/>
  <c r="J50" i="40"/>
  <c r="F50" i="40"/>
  <c r="B50" i="40"/>
  <c r="J49" i="40"/>
  <c r="F49" i="40"/>
  <c r="B49" i="40"/>
  <c r="J48" i="40"/>
  <c r="F48" i="40"/>
  <c r="B48" i="40"/>
  <c r="J47" i="40"/>
  <c r="F47" i="40"/>
  <c r="B47" i="40"/>
  <c r="J46" i="40"/>
  <c r="F46" i="40"/>
  <c r="B46" i="40"/>
  <c r="J45" i="40"/>
  <c r="F45" i="40"/>
  <c r="B45" i="40"/>
  <c r="J44" i="40"/>
  <c r="F44" i="40"/>
  <c r="B44" i="40"/>
  <c r="J43" i="40"/>
  <c r="F43" i="40"/>
  <c r="B43" i="40"/>
  <c r="J42" i="40"/>
  <c r="F42" i="40"/>
  <c r="B42" i="40"/>
  <c r="J41" i="40"/>
  <c r="F41" i="40"/>
  <c r="B41" i="40"/>
  <c r="J40" i="40"/>
  <c r="F40" i="40"/>
  <c r="B40" i="40"/>
  <c r="J39" i="40"/>
  <c r="F39" i="40"/>
  <c r="B39" i="40"/>
  <c r="J38" i="40"/>
  <c r="F38" i="40"/>
  <c r="B38" i="40"/>
  <c r="J37" i="40"/>
  <c r="F37" i="40"/>
  <c r="B37" i="40"/>
  <c r="J36" i="40"/>
  <c r="F36" i="40"/>
  <c r="B36" i="40"/>
  <c r="J35" i="40"/>
  <c r="F35" i="40"/>
  <c r="B35" i="40"/>
  <c r="J34" i="40"/>
  <c r="F34" i="40"/>
  <c r="B34" i="40"/>
  <c r="J33" i="40"/>
  <c r="F33" i="40"/>
  <c r="B33" i="40"/>
  <c r="J32" i="40"/>
  <c r="F32" i="40"/>
  <c r="B32" i="40"/>
  <c r="J31" i="40"/>
  <c r="F31" i="40"/>
  <c r="B31" i="40"/>
  <c r="J30" i="40"/>
  <c r="F30" i="40"/>
  <c r="B30" i="40"/>
  <c r="J29" i="40"/>
  <c r="F29" i="40"/>
  <c r="B29" i="40"/>
  <c r="J28" i="40"/>
  <c r="F28" i="40"/>
  <c r="B28" i="40"/>
  <c r="J27" i="40"/>
  <c r="F27" i="40"/>
  <c r="B27" i="40"/>
  <c r="J26" i="40"/>
  <c r="F26" i="40"/>
  <c r="B26" i="40"/>
  <c r="J25" i="40"/>
  <c r="F25" i="40"/>
  <c r="B25" i="40"/>
  <c r="J24" i="40"/>
  <c r="F24" i="40"/>
  <c r="B24" i="40"/>
  <c r="J23" i="40"/>
  <c r="F23" i="40"/>
  <c r="B23" i="40"/>
  <c r="J22" i="40"/>
  <c r="F22" i="40"/>
  <c r="B22" i="40"/>
  <c r="J21" i="40"/>
  <c r="F21" i="40"/>
  <c r="B21" i="40"/>
  <c r="J20" i="40"/>
  <c r="F20" i="40"/>
  <c r="B20" i="40"/>
  <c r="J19" i="40"/>
  <c r="F19" i="40"/>
  <c r="B19" i="40"/>
  <c r="J18" i="40"/>
  <c r="F18" i="40"/>
  <c r="B18" i="40"/>
  <c r="J17" i="40"/>
  <c r="F17" i="40"/>
  <c r="B17" i="40"/>
  <c r="J16" i="40"/>
  <c r="F16" i="40"/>
  <c r="B16" i="40"/>
  <c r="J15" i="40"/>
  <c r="F15" i="40"/>
  <c r="B15" i="40"/>
  <c r="J14" i="40"/>
  <c r="F14" i="40"/>
  <c r="B14" i="40"/>
  <c r="J13" i="40"/>
  <c r="F13" i="40"/>
  <c r="B13" i="40"/>
  <c r="J12" i="40"/>
  <c r="F12" i="40"/>
  <c r="B12" i="40"/>
  <c r="J11" i="40"/>
  <c r="F11" i="40"/>
  <c r="B11" i="40"/>
  <c r="J10" i="40"/>
  <c r="F10" i="40"/>
  <c r="B10" i="40"/>
  <c r="J9" i="40"/>
  <c r="F9" i="40"/>
  <c r="B9" i="40"/>
  <c r="J8" i="40"/>
  <c r="F8" i="40"/>
  <c r="B8" i="40"/>
  <c r="J7" i="40"/>
  <c r="F7" i="40"/>
  <c r="B7" i="40"/>
  <c r="J6" i="40"/>
  <c r="F6" i="40"/>
  <c r="B6" i="40"/>
  <c r="J5" i="40"/>
  <c r="F5" i="40"/>
  <c r="B5" i="40"/>
  <c r="J4" i="40"/>
  <c r="F4" i="40"/>
  <c r="B4" i="40"/>
  <c r="C1" i="40" s="1"/>
  <c r="J3" i="40"/>
  <c r="K1" i="40" s="1"/>
  <c r="F3" i="40"/>
  <c r="B3" i="40"/>
  <c r="J2" i="40"/>
  <c r="F2" i="40"/>
  <c r="G1" i="40" s="1"/>
  <c r="B2" i="40"/>
  <c r="J88" i="39"/>
  <c r="F88" i="39"/>
  <c r="B88" i="39"/>
  <c r="J87" i="39"/>
  <c r="F87" i="39"/>
  <c r="B87" i="39"/>
  <c r="J86" i="39"/>
  <c r="F86" i="39"/>
  <c r="B86" i="39"/>
  <c r="J85" i="39"/>
  <c r="F85" i="39"/>
  <c r="B85" i="39"/>
  <c r="J84" i="39"/>
  <c r="F84" i="39"/>
  <c r="B84" i="39"/>
  <c r="J83" i="39"/>
  <c r="F83" i="39"/>
  <c r="B83" i="39"/>
  <c r="J82" i="39"/>
  <c r="F82" i="39"/>
  <c r="B82" i="39"/>
  <c r="J81" i="39"/>
  <c r="F81" i="39"/>
  <c r="B81" i="39"/>
  <c r="J80" i="39"/>
  <c r="F80" i="39"/>
  <c r="B80" i="39"/>
  <c r="J79" i="39"/>
  <c r="F79" i="39"/>
  <c r="B79" i="39"/>
  <c r="J78" i="39"/>
  <c r="F78" i="39"/>
  <c r="B78" i="39"/>
  <c r="J77" i="39"/>
  <c r="F77" i="39"/>
  <c r="B77" i="39"/>
  <c r="J76" i="39"/>
  <c r="F76" i="39"/>
  <c r="B76" i="39"/>
  <c r="J75" i="39"/>
  <c r="F75" i="39"/>
  <c r="B75" i="39"/>
  <c r="J74" i="39"/>
  <c r="F74" i="39"/>
  <c r="B74" i="39"/>
  <c r="J73" i="39"/>
  <c r="F73" i="39"/>
  <c r="B73" i="39"/>
  <c r="J72" i="39"/>
  <c r="F72" i="39"/>
  <c r="B72" i="39"/>
  <c r="J71" i="39"/>
  <c r="F71" i="39"/>
  <c r="B71" i="39"/>
  <c r="J70" i="39"/>
  <c r="F70" i="39"/>
  <c r="B70" i="39"/>
  <c r="J69" i="39"/>
  <c r="F69" i="39"/>
  <c r="B69" i="39"/>
  <c r="J68" i="39"/>
  <c r="F68" i="39"/>
  <c r="B68" i="39"/>
  <c r="J67" i="39"/>
  <c r="F67" i="39"/>
  <c r="B67" i="39"/>
  <c r="J66" i="39"/>
  <c r="F66" i="39"/>
  <c r="B66" i="39"/>
  <c r="J65" i="39"/>
  <c r="F65" i="39"/>
  <c r="B65" i="39"/>
  <c r="J64" i="39"/>
  <c r="F64" i="39"/>
  <c r="B64" i="39"/>
  <c r="J63" i="39"/>
  <c r="F63" i="39"/>
  <c r="B63" i="39"/>
  <c r="J62" i="39"/>
  <c r="F62" i="39"/>
  <c r="B62" i="39"/>
  <c r="J61" i="39"/>
  <c r="F61" i="39"/>
  <c r="B61" i="39"/>
  <c r="J60" i="39"/>
  <c r="F60" i="39"/>
  <c r="B60" i="39"/>
  <c r="J59" i="39"/>
  <c r="F59" i="39"/>
  <c r="B59" i="39"/>
  <c r="J58" i="39"/>
  <c r="F58" i="39"/>
  <c r="B58" i="39"/>
  <c r="J57" i="39"/>
  <c r="F57" i="39"/>
  <c r="B57" i="39"/>
  <c r="J56" i="39"/>
  <c r="F56" i="39"/>
  <c r="B56" i="39"/>
  <c r="J55" i="39"/>
  <c r="F55" i="39"/>
  <c r="B55" i="39"/>
  <c r="J54" i="39"/>
  <c r="F54" i="39"/>
  <c r="B54" i="39"/>
  <c r="J53" i="39"/>
  <c r="F53" i="39"/>
  <c r="B53" i="39"/>
  <c r="J52" i="39"/>
  <c r="F52" i="39"/>
  <c r="B52" i="39"/>
  <c r="J51" i="39"/>
  <c r="F51" i="39"/>
  <c r="B51" i="39"/>
  <c r="J50" i="39"/>
  <c r="F50" i="39"/>
  <c r="B50" i="39"/>
  <c r="J49" i="39"/>
  <c r="F49" i="39"/>
  <c r="B49" i="39"/>
  <c r="J48" i="39"/>
  <c r="F48" i="39"/>
  <c r="B48" i="39"/>
  <c r="J47" i="39"/>
  <c r="F47" i="39"/>
  <c r="B47" i="39"/>
  <c r="J46" i="39"/>
  <c r="F46" i="39"/>
  <c r="B46" i="39"/>
  <c r="J45" i="39"/>
  <c r="F45" i="39"/>
  <c r="B45" i="39"/>
  <c r="J44" i="39"/>
  <c r="F44" i="39"/>
  <c r="B44" i="39"/>
  <c r="J43" i="39"/>
  <c r="F43" i="39"/>
  <c r="B43" i="39"/>
  <c r="J42" i="39"/>
  <c r="F42" i="39"/>
  <c r="B42" i="39"/>
  <c r="J41" i="39"/>
  <c r="F41" i="39"/>
  <c r="B41" i="39"/>
  <c r="J40" i="39"/>
  <c r="F40" i="39"/>
  <c r="B40" i="39"/>
  <c r="J39" i="39"/>
  <c r="F39" i="39"/>
  <c r="B39" i="39"/>
  <c r="J38" i="39"/>
  <c r="F38" i="39"/>
  <c r="B38" i="39"/>
  <c r="J37" i="39"/>
  <c r="F37" i="39"/>
  <c r="B37" i="39"/>
  <c r="J36" i="39"/>
  <c r="F36" i="39"/>
  <c r="B36" i="39"/>
  <c r="J35" i="39"/>
  <c r="F35" i="39"/>
  <c r="B35" i="39"/>
  <c r="J34" i="39"/>
  <c r="F34" i="39"/>
  <c r="B34" i="39"/>
  <c r="J33" i="39"/>
  <c r="F33" i="39"/>
  <c r="B33" i="39"/>
  <c r="J32" i="39"/>
  <c r="F32" i="39"/>
  <c r="B32" i="39"/>
  <c r="J31" i="39"/>
  <c r="F31" i="39"/>
  <c r="B31" i="39"/>
  <c r="J30" i="39"/>
  <c r="F30" i="39"/>
  <c r="B30" i="39"/>
  <c r="J29" i="39"/>
  <c r="F29" i="39"/>
  <c r="B29" i="39"/>
  <c r="J28" i="39"/>
  <c r="F28" i="39"/>
  <c r="B28" i="39"/>
  <c r="J27" i="39"/>
  <c r="F27" i="39"/>
  <c r="B27" i="39"/>
  <c r="J26" i="39"/>
  <c r="F26" i="39"/>
  <c r="B26" i="39"/>
  <c r="J25" i="39"/>
  <c r="F25" i="39"/>
  <c r="B25" i="39"/>
  <c r="J24" i="39"/>
  <c r="F24" i="39"/>
  <c r="B24" i="39"/>
  <c r="J23" i="39"/>
  <c r="F23" i="39"/>
  <c r="B23" i="39"/>
  <c r="J22" i="39"/>
  <c r="F22" i="39"/>
  <c r="B22" i="39"/>
  <c r="J21" i="39"/>
  <c r="F21" i="39"/>
  <c r="B21" i="39"/>
  <c r="J20" i="39"/>
  <c r="F20" i="39"/>
  <c r="B20" i="39"/>
  <c r="J19" i="39"/>
  <c r="F19" i="39"/>
  <c r="B19" i="39"/>
  <c r="J18" i="39"/>
  <c r="F18" i="39"/>
  <c r="B18" i="39"/>
  <c r="J17" i="39"/>
  <c r="F17" i="39"/>
  <c r="B17" i="39"/>
  <c r="J16" i="39"/>
  <c r="F16" i="39"/>
  <c r="B16" i="39"/>
  <c r="J15" i="39"/>
  <c r="F15" i="39"/>
  <c r="B15" i="39"/>
  <c r="J14" i="39"/>
  <c r="F14" i="39"/>
  <c r="B14" i="39"/>
  <c r="J13" i="39"/>
  <c r="F13" i="39"/>
  <c r="B13" i="39"/>
  <c r="J12" i="39"/>
  <c r="F12" i="39"/>
  <c r="B12" i="39"/>
  <c r="J11" i="39"/>
  <c r="F11" i="39"/>
  <c r="B11" i="39"/>
  <c r="J10" i="39"/>
  <c r="F10" i="39"/>
  <c r="B10" i="39"/>
  <c r="J9" i="39"/>
  <c r="F9" i="39"/>
  <c r="B9" i="39"/>
  <c r="J8" i="39"/>
  <c r="F8" i="39"/>
  <c r="B8" i="39"/>
  <c r="J7" i="39"/>
  <c r="F7" i="39"/>
  <c r="B7" i="39"/>
  <c r="J6" i="39"/>
  <c r="F6" i="39"/>
  <c r="B6" i="39"/>
  <c r="J5" i="39"/>
  <c r="F5" i="39"/>
  <c r="B5" i="39"/>
  <c r="J4" i="39"/>
  <c r="F4" i="39"/>
  <c r="B4" i="39"/>
  <c r="J3" i="39"/>
  <c r="F3" i="39"/>
  <c r="B3" i="39"/>
  <c r="J2" i="39"/>
  <c r="F2" i="39"/>
  <c r="B2" i="39"/>
  <c r="C1" i="39"/>
  <c r="J88" i="37"/>
  <c r="F88" i="37"/>
  <c r="B88" i="37"/>
  <c r="J87" i="37"/>
  <c r="F87" i="37"/>
  <c r="B87" i="37"/>
  <c r="J86" i="37"/>
  <c r="F86" i="37"/>
  <c r="B86" i="37"/>
  <c r="J85" i="37"/>
  <c r="F85" i="37"/>
  <c r="B85" i="37"/>
  <c r="J84" i="37"/>
  <c r="F84" i="37"/>
  <c r="B84" i="37"/>
  <c r="J83" i="37"/>
  <c r="F83" i="37"/>
  <c r="B83" i="37"/>
  <c r="J82" i="37"/>
  <c r="F82" i="37"/>
  <c r="B82" i="37"/>
  <c r="J81" i="37"/>
  <c r="F81" i="37"/>
  <c r="B81" i="37"/>
  <c r="J80" i="37"/>
  <c r="F80" i="37"/>
  <c r="B80" i="37"/>
  <c r="J79" i="37"/>
  <c r="F79" i="37"/>
  <c r="B79" i="37"/>
  <c r="J78" i="37"/>
  <c r="F78" i="37"/>
  <c r="B78" i="37"/>
  <c r="J77" i="37"/>
  <c r="F77" i="37"/>
  <c r="B77" i="37"/>
  <c r="J76" i="37"/>
  <c r="F76" i="37"/>
  <c r="B76" i="37"/>
  <c r="J75" i="37"/>
  <c r="F75" i="37"/>
  <c r="B75" i="37"/>
  <c r="J74" i="37"/>
  <c r="F74" i="37"/>
  <c r="B74" i="37"/>
  <c r="J73" i="37"/>
  <c r="F73" i="37"/>
  <c r="B73" i="37"/>
  <c r="J72" i="37"/>
  <c r="F72" i="37"/>
  <c r="B72" i="37"/>
  <c r="J71" i="37"/>
  <c r="F71" i="37"/>
  <c r="B71" i="37"/>
  <c r="J70" i="37"/>
  <c r="F70" i="37"/>
  <c r="B70" i="37"/>
  <c r="J69" i="37"/>
  <c r="F69" i="37"/>
  <c r="B69" i="37"/>
  <c r="J68" i="37"/>
  <c r="F68" i="37"/>
  <c r="B68" i="37"/>
  <c r="J67" i="37"/>
  <c r="F67" i="37"/>
  <c r="B67" i="37"/>
  <c r="J66" i="37"/>
  <c r="F66" i="37"/>
  <c r="B66" i="37"/>
  <c r="J65" i="37"/>
  <c r="F65" i="37"/>
  <c r="B65" i="37"/>
  <c r="J64" i="37"/>
  <c r="F64" i="37"/>
  <c r="B64" i="37"/>
  <c r="J63" i="37"/>
  <c r="F63" i="37"/>
  <c r="B63" i="37"/>
  <c r="J62" i="37"/>
  <c r="F62" i="37"/>
  <c r="B62" i="37"/>
  <c r="J61" i="37"/>
  <c r="F61" i="37"/>
  <c r="B61" i="37"/>
  <c r="J60" i="37"/>
  <c r="F60" i="37"/>
  <c r="B60" i="37"/>
  <c r="J59" i="37"/>
  <c r="F59" i="37"/>
  <c r="B59" i="37"/>
  <c r="J58" i="37"/>
  <c r="F58" i="37"/>
  <c r="B58" i="37"/>
  <c r="J57" i="37"/>
  <c r="F57" i="37"/>
  <c r="B57" i="37"/>
  <c r="J56" i="37"/>
  <c r="F56" i="37"/>
  <c r="B56" i="37"/>
  <c r="J55" i="37"/>
  <c r="F55" i="37"/>
  <c r="B55" i="37"/>
  <c r="J54" i="37"/>
  <c r="F54" i="37"/>
  <c r="B54" i="37"/>
  <c r="J53" i="37"/>
  <c r="F53" i="37"/>
  <c r="B53" i="37"/>
  <c r="J52" i="37"/>
  <c r="F52" i="37"/>
  <c r="B52" i="37"/>
  <c r="J51" i="37"/>
  <c r="F51" i="37"/>
  <c r="B51" i="37"/>
  <c r="J50" i="37"/>
  <c r="F50" i="37"/>
  <c r="B50" i="37"/>
  <c r="J49" i="37"/>
  <c r="F49" i="37"/>
  <c r="B49" i="37"/>
  <c r="J48" i="37"/>
  <c r="F48" i="37"/>
  <c r="B48" i="37"/>
  <c r="J47" i="37"/>
  <c r="F47" i="37"/>
  <c r="B47" i="37"/>
  <c r="J46" i="37"/>
  <c r="F46" i="37"/>
  <c r="B46" i="37"/>
  <c r="J45" i="37"/>
  <c r="F45" i="37"/>
  <c r="B45" i="37"/>
  <c r="J44" i="37"/>
  <c r="F44" i="37"/>
  <c r="B44" i="37"/>
  <c r="J43" i="37"/>
  <c r="F43" i="37"/>
  <c r="B43" i="37"/>
  <c r="J42" i="37"/>
  <c r="F42" i="37"/>
  <c r="B42" i="37"/>
  <c r="J41" i="37"/>
  <c r="F41" i="37"/>
  <c r="B41" i="37"/>
  <c r="J40" i="37"/>
  <c r="F40" i="37"/>
  <c r="B40" i="37"/>
  <c r="J39" i="37"/>
  <c r="F39" i="37"/>
  <c r="B39" i="37"/>
  <c r="J38" i="37"/>
  <c r="F38" i="37"/>
  <c r="B38" i="37"/>
  <c r="J37" i="37"/>
  <c r="F37" i="37"/>
  <c r="B37" i="37"/>
  <c r="J36" i="37"/>
  <c r="F36" i="37"/>
  <c r="B36" i="37"/>
  <c r="J35" i="37"/>
  <c r="F35" i="37"/>
  <c r="B35" i="37"/>
  <c r="J34" i="37"/>
  <c r="F34" i="37"/>
  <c r="B34" i="37"/>
  <c r="J33" i="37"/>
  <c r="F33" i="37"/>
  <c r="B33" i="37"/>
  <c r="J32" i="37"/>
  <c r="F32" i="37"/>
  <c r="B32" i="37"/>
  <c r="J31" i="37"/>
  <c r="F31" i="37"/>
  <c r="B31" i="37"/>
  <c r="J30" i="37"/>
  <c r="F30" i="37"/>
  <c r="B30" i="37"/>
  <c r="J29" i="37"/>
  <c r="F29" i="37"/>
  <c r="B29" i="37"/>
  <c r="J28" i="37"/>
  <c r="F28" i="37"/>
  <c r="B28" i="37"/>
  <c r="J27" i="37"/>
  <c r="F27" i="37"/>
  <c r="B27" i="37"/>
  <c r="J26" i="37"/>
  <c r="F26" i="37"/>
  <c r="B26" i="37"/>
  <c r="J25" i="37"/>
  <c r="F25" i="37"/>
  <c r="B25" i="37"/>
  <c r="J24" i="37"/>
  <c r="F24" i="37"/>
  <c r="B24" i="37"/>
  <c r="J23" i="37"/>
  <c r="F23" i="37"/>
  <c r="B23" i="37"/>
  <c r="J22" i="37"/>
  <c r="F22" i="37"/>
  <c r="B22" i="37"/>
  <c r="J21" i="37"/>
  <c r="F21" i="37"/>
  <c r="B21" i="37"/>
  <c r="J20" i="37"/>
  <c r="F20" i="37"/>
  <c r="B20" i="37"/>
  <c r="J19" i="37"/>
  <c r="F19" i="37"/>
  <c r="B19" i="37"/>
  <c r="J18" i="37"/>
  <c r="F18" i="37"/>
  <c r="B18" i="37"/>
  <c r="J17" i="37"/>
  <c r="F17" i="37"/>
  <c r="B17" i="37"/>
  <c r="J16" i="37"/>
  <c r="F16" i="37"/>
  <c r="B16" i="37"/>
  <c r="J15" i="37"/>
  <c r="F15" i="37"/>
  <c r="B15" i="37"/>
  <c r="J14" i="37"/>
  <c r="F14" i="37"/>
  <c r="B14" i="37"/>
  <c r="J13" i="37"/>
  <c r="F13" i="37"/>
  <c r="B13" i="37"/>
  <c r="J12" i="37"/>
  <c r="F12" i="37"/>
  <c r="B12" i="37"/>
  <c r="J11" i="37"/>
  <c r="F11" i="37"/>
  <c r="B11" i="37"/>
  <c r="J10" i="37"/>
  <c r="F10" i="37"/>
  <c r="B10" i="37"/>
  <c r="J9" i="37"/>
  <c r="F9" i="37"/>
  <c r="B9" i="37"/>
  <c r="J8" i="37"/>
  <c r="F8" i="37"/>
  <c r="B8" i="37"/>
  <c r="J7" i="37"/>
  <c r="F7" i="37"/>
  <c r="B7" i="37"/>
  <c r="J6" i="37"/>
  <c r="F6" i="37"/>
  <c r="B6" i="37"/>
  <c r="J5" i="37"/>
  <c r="F5" i="37"/>
  <c r="B5" i="37"/>
  <c r="J4" i="37"/>
  <c r="F4" i="37"/>
  <c r="B4" i="37"/>
  <c r="C1" i="37" s="1"/>
  <c r="J3" i="37"/>
  <c r="K1" i="37" s="1"/>
  <c r="F3" i="37"/>
  <c r="B3" i="37"/>
  <c r="J2" i="37"/>
  <c r="F2" i="37"/>
  <c r="B2" i="37"/>
  <c r="J88" i="36"/>
  <c r="F88" i="36"/>
  <c r="B88" i="36"/>
  <c r="J87" i="36"/>
  <c r="F87" i="36"/>
  <c r="B87" i="36"/>
  <c r="J86" i="36"/>
  <c r="F86" i="36"/>
  <c r="B86" i="36"/>
  <c r="J85" i="36"/>
  <c r="F85" i="36"/>
  <c r="B85" i="36"/>
  <c r="J84" i="36"/>
  <c r="F84" i="36"/>
  <c r="B84" i="36"/>
  <c r="J83" i="36"/>
  <c r="F83" i="36"/>
  <c r="B83" i="36"/>
  <c r="J82" i="36"/>
  <c r="F82" i="36"/>
  <c r="B82" i="36"/>
  <c r="J81" i="36"/>
  <c r="F81" i="36"/>
  <c r="B81" i="36"/>
  <c r="J80" i="36"/>
  <c r="F80" i="36"/>
  <c r="B80" i="36"/>
  <c r="J79" i="36"/>
  <c r="F79" i="36"/>
  <c r="B79" i="36"/>
  <c r="J78" i="36"/>
  <c r="F78" i="36"/>
  <c r="B78" i="36"/>
  <c r="J77" i="36"/>
  <c r="F77" i="36"/>
  <c r="B77" i="36"/>
  <c r="J76" i="36"/>
  <c r="F76" i="36"/>
  <c r="B76" i="36"/>
  <c r="J75" i="36"/>
  <c r="F75" i="36"/>
  <c r="B75" i="36"/>
  <c r="J74" i="36"/>
  <c r="F74" i="36"/>
  <c r="B74" i="36"/>
  <c r="J73" i="36"/>
  <c r="F73" i="36"/>
  <c r="B73" i="36"/>
  <c r="J72" i="36"/>
  <c r="F72" i="36"/>
  <c r="B72" i="36"/>
  <c r="J71" i="36"/>
  <c r="F71" i="36"/>
  <c r="B71" i="36"/>
  <c r="J70" i="36"/>
  <c r="F70" i="36"/>
  <c r="B70" i="36"/>
  <c r="J69" i="36"/>
  <c r="F69" i="36"/>
  <c r="B69" i="36"/>
  <c r="J68" i="36"/>
  <c r="F68" i="36"/>
  <c r="B68" i="36"/>
  <c r="J67" i="36"/>
  <c r="F67" i="36"/>
  <c r="B67" i="36"/>
  <c r="J66" i="36"/>
  <c r="F66" i="36"/>
  <c r="B66" i="36"/>
  <c r="J65" i="36"/>
  <c r="F65" i="36"/>
  <c r="B65" i="36"/>
  <c r="J64" i="36"/>
  <c r="F64" i="36"/>
  <c r="B64" i="36"/>
  <c r="J63" i="36"/>
  <c r="F63" i="36"/>
  <c r="B63" i="36"/>
  <c r="J62" i="36"/>
  <c r="F62" i="36"/>
  <c r="B62" i="36"/>
  <c r="J61" i="36"/>
  <c r="F61" i="36"/>
  <c r="B61" i="36"/>
  <c r="J60" i="36"/>
  <c r="F60" i="36"/>
  <c r="B60" i="36"/>
  <c r="J59" i="36"/>
  <c r="F59" i="36"/>
  <c r="B59" i="36"/>
  <c r="J58" i="36"/>
  <c r="F58" i="36"/>
  <c r="B58" i="36"/>
  <c r="J57" i="36"/>
  <c r="F57" i="36"/>
  <c r="B57" i="36"/>
  <c r="J56" i="36"/>
  <c r="F56" i="36"/>
  <c r="B56" i="36"/>
  <c r="J55" i="36"/>
  <c r="F55" i="36"/>
  <c r="B55" i="36"/>
  <c r="J54" i="36"/>
  <c r="F54" i="36"/>
  <c r="B54" i="36"/>
  <c r="J53" i="36"/>
  <c r="F53" i="36"/>
  <c r="B53" i="36"/>
  <c r="J52" i="36"/>
  <c r="F52" i="36"/>
  <c r="B52" i="36"/>
  <c r="J51" i="36"/>
  <c r="F51" i="36"/>
  <c r="B51" i="36"/>
  <c r="J50" i="36"/>
  <c r="F50" i="36"/>
  <c r="B50" i="36"/>
  <c r="J49" i="36"/>
  <c r="F49" i="36"/>
  <c r="B49" i="36"/>
  <c r="J48" i="36"/>
  <c r="F48" i="36"/>
  <c r="B48" i="36"/>
  <c r="J47" i="36"/>
  <c r="F47" i="36"/>
  <c r="B47" i="36"/>
  <c r="J46" i="36"/>
  <c r="F46" i="36"/>
  <c r="B46" i="36"/>
  <c r="J45" i="36"/>
  <c r="F45" i="36"/>
  <c r="B45" i="36"/>
  <c r="J44" i="36"/>
  <c r="F44" i="36"/>
  <c r="B44" i="36"/>
  <c r="J43" i="36"/>
  <c r="F43" i="36"/>
  <c r="B43" i="36"/>
  <c r="J42" i="36"/>
  <c r="F42" i="36"/>
  <c r="B42" i="36"/>
  <c r="J41" i="36"/>
  <c r="F41" i="36"/>
  <c r="B41" i="36"/>
  <c r="J40" i="36"/>
  <c r="F40" i="36"/>
  <c r="B40" i="36"/>
  <c r="J39" i="36"/>
  <c r="F39" i="36"/>
  <c r="B39" i="36"/>
  <c r="J38" i="36"/>
  <c r="F38" i="36"/>
  <c r="B38" i="36"/>
  <c r="J37" i="36"/>
  <c r="F37" i="36"/>
  <c r="B37" i="36"/>
  <c r="J36" i="36"/>
  <c r="F36" i="36"/>
  <c r="B36" i="36"/>
  <c r="J35" i="36"/>
  <c r="F35" i="36"/>
  <c r="B35" i="36"/>
  <c r="J34" i="36"/>
  <c r="F34" i="36"/>
  <c r="B34" i="36"/>
  <c r="J33" i="36"/>
  <c r="F33" i="36"/>
  <c r="B33" i="36"/>
  <c r="J32" i="36"/>
  <c r="F32" i="36"/>
  <c r="B32" i="36"/>
  <c r="J31" i="36"/>
  <c r="F31" i="36"/>
  <c r="B31" i="36"/>
  <c r="J30" i="36"/>
  <c r="F30" i="36"/>
  <c r="B30" i="36"/>
  <c r="J29" i="36"/>
  <c r="F29" i="36"/>
  <c r="B29" i="36"/>
  <c r="J28" i="36"/>
  <c r="F28" i="36"/>
  <c r="B28" i="36"/>
  <c r="J27" i="36"/>
  <c r="F27" i="36"/>
  <c r="B27" i="36"/>
  <c r="J26" i="36"/>
  <c r="F26" i="36"/>
  <c r="B26" i="36"/>
  <c r="J25" i="36"/>
  <c r="F25" i="36"/>
  <c r="B25" i="36"/>
  <c r="J24" i="36"/>
  <c r="F24" i="36"/>
  <c r="B24" i="36"/>
  <c r="J23" i="36"/>
  <c r="F23" i="36"/>
  <c r="B23" i="36"/>
  <c r="J22" i="36"/>
  <c r="F22" i="36"/>
  <c r="B22" i="36"/>
  <c r="J21" i="36"/>
  <c r="F21" i="36"/>
  <c r="B21" i="36"/>
  <c r="J20" i="36"/>
  <c r="F20" i="36"/>
  <c r="B20" i="36"/>
  <c r="J19" i="36"/>
  <c r="F19" i="36"/>
  <c r="B19" i="36"/>
  <c r="J18" i="36"/>
  <c r="F18" i="36"/>
  <c r="B18" i="36"/>
  <c r="J17" i="36"/>
  <c r="F17" i="36"/>
  <c r="B17" i="36"/>
  <c r="J16" i="36"/>
  <c r="F16" i="36"/>
  <c r="B16" i="36"/>
  <c r="J15" i="36"/>
  <c r="F15" i="36"/>
  <c r="B15" i="36"/>
  <c r="J14" i="36"/>
  <c r="F14" i="36"/>
  <c r="B14" i="36"/>
  <c r="J13" i="36"/>
  <c r="F13" i="36"/>
  <c r="B13" i="36"/>
  <c r="J12" i="36"/>
  <c r="F12" i="36"/>
  <c r="B12" i="36"/>
  <c r="J11" i="36"/>
  <c r="F11" i="36"/>
  <c r="B11" i="36"/>
  <c r="J10" i="36"/>
  <c r="F10" i="36"/>
  <c r="B10" i="36"/>
  <c r="J9" i="36"/>
  <c r="F9" i="36"/>
  <c r="B9" i="36"/>
  <c r="J8" i="36"/>
  <c r="F8" i="36"/>
  <c r="B8" i="36"/>
  <c r="J7" i="36"/>
  <c r="F7" i="36"/>
  <c r="B7" i="36"/>
  <c r="J6" i="36"/>
  <c r="F6" i="36"/>
  <c r="B6" i="36"/>
  <c r="J5" i="36"/>
  <c r="F5" i="36"/>
  <c r="B5" i="36"/>
  <c r="J4" i="36"/>
  <c r="F4" i="36"/>
  <c r="B4" i="36"/>
  <c r="J3" i="36"/>
  <c r="F3" i="36"/>
  <c r="B3" i="36"/>
  <c r="J2" i="36"/>
  <c r="F2" i="36"/>
  <c r="B2" i="36"/>
  <c r="C1" i="36"/>
  <c r="J3" i="35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2" i="35"/>
  <c r="F88" i="35"/>
  <c r="B88" i="35"/>
  <c r="F87" i="35"/>
  <c r="B87" i="35"/>
  <c r="F86" i="35"/>
  <c r="B86" i="35"/>
  <c r="F85" i="35"/>
  <c r="B85" i="35"/>
  <c r="F84" i="35"/>
  <c r="B84" i="35"/>
  <c r="F83" i="35"/>
  <c r="B83" i="35"/>
  <c r="F82" i="35"/>
  <c r="B82" i="35"/>
  <c r="F81" i="35"/>
  <c r="B81" i="35"/>
  <c r="F80" i="35"/>
  <c r="B80" i="35"/>
  <c r="F79" i="35"/>
  <c r="B79" i="35"/>
  <c r="F78" i="35"/>
  <c r="B78" i="35"/>
  <c r="F77" i="35"/>
  <c r="B77" i="35"/>
  <c r="F76" i="35"/>
  <c r="B76" i="35"/>
  <c r="F75" i="35"/>
  <c r="B75" i="35"/>
  <c r="F74" i="35"/>
  <c r="B74" i="35"/>
  <c r="F73" i="35"/>
  <c r="B73" i="35"/>
  <c r="F72" i="35"/>
  <c r="B72" i="35"/>
  <c r="F71" i="35"/>
  <c r="B71" i="35"/>
  <c r="F70" i="35"/>
  <c r="B70" i="35"/>
  <c r="F69" i="35"/>
  <c r="B69" i="35"/>
  <c r="F68" i="35"/>
  <c r="B68" i="35"/>
  <c r="F67" i="35"/>
  <c r="B67" i="35"/>
  <c r="F66" i="35"/>
  <c r="B66" i="35"/>
  <c r="F65" i="35"/>
  <c r="B65" i="35"/>
  <c r="F64" i="35"/>
  <c r="B64" i="35"/>
  <c r="F63" i="35"/>
  <c r="B63" i="35"/>
  <c r="F62" i="35"/>
  <c r="B62" i="35"/>
  <c r="F61" i="35"/>
  <c r="B61" i="35"/>
  <c r="F60" i="35"/>
  <c r="B60" i="35"/>
  <c r="F59" i="35"/>
  <c r="B59" i="35"/>
  <c r="F58" i="35"/>
  <c r="B58" i="35"/>
  <c r="F57" i="35"/>
  <c r="B57" i="35"/>
  <c r="F56" i="35"/>
  <c r="B56" i="35"/>
  <c r="F55" i="35"/>
  <c r="B55" i="35"/>
  <c r="F54" i="35"/>
  <c r="B54" i="35"/>
  <c r="F53" i="35"/>
  <c r="B53" i="35"/>
  <c r="F52" i="35"/>
  <c r="B52" i="35"/>
  <c r="F51" i="35"/>
  <c r="B51" i="35"/>
  <c r="F50" i="35"/>
  <c r="B50" i="35"/>
  <c r="F49" i="35"/>
  <c r="B49" i="35"/>
  <c r="F48" i="35"/>
  <c r="B48" i="35"/>
  <c r="F47" i="35"/>
  <c r="B47" i="35"/>
  <c r="F46" i="35"/>
  <c r="B46" i="35"/>
  <c r="F45" i="35"/>
  <c r="B45" i="35"/>
  <c r="F44" i="35"/>
  <c r="B44" i="35"/>
  <c r="F43" i="35"/>
  <c r="B43" i="35"/>
  <c r="F42" i="35"/>
  <c r="B42" i="35"/>
  <c r="F41" i="35"/>
  <c r="B41" i="35"/>
  <c r="F40" i="35"/>
  <c r="B40" i="35"/>
  <c r="F39" i="35"/>
  <c r="B39" i="35"/>
  <c r="F38" i="35"/>
  <c r="B38" i="35"/>
  <c r="F37" i="35"/>
  <c r="B37" i="35"/>
  <c r="F36" i="35"/>
  <c r="B36" i="35"/>
  <c r="F35" i="35"/>
  <c r="B35" i="35"/>
  <c r="F34" i="35"/>
  <c r="B34" i="35"/>
  <c r="F33" i="35"/>
  <c r="B33" i="35"/>
  <c r="F32" i="35"/>
  <c r="B32" i="35"/>
  <c r="F31" i="35"/>
  <c r="B31" i="35"/>
  <c r="F30" i="35"/>
  <c r="B30" i="35"/>
  <c r="F29" i="35"/>
  <c r="B29" i="35"/>
  <c r="F28" i="35"/>
  <c r="B28" i="35"/>
  <c r="F27" i="35"/>
  <c r="B27" i="35"/>
  <c r="F26" i="35"/>
  <c r="B26" i="35"/>
  <c r="F25" i="35"/>
  <c r="B25" i="35"/>
  <c r="F24" i="35"/>
  <c r="B24" i="35"/>
  <c r="F23" i="35"/>
  <c r="B23" i="35"/>
  <c r="F22" i="35"/>
  <c r="B22" i="35"/>
  <c r="F21" i="35"/>
  <c r="B21" i="35"/>
  <c r="F20" i="35"/>
  <c r="B20" i="35"/>
  <c r="F19" i="35"/>
  <c r="B19" i="35"/>
  <c r="F18" i="35"/>
  <c r="B18" i="35"/>
  <c r="F17" i="35"/>
  <c r="B17" i="35"/>
  <c r="F16" i="35"/>
  <c r="B16" i="35"/>
  <c r="F15" i="35"/>
  <c r="B15" i="35"/>
  <c r="F14" i="35"/>
  <c r="B14" i="35"/>
  <c r="F13" i="35"/>
  <c r="B13" i="35"/>
  <c r="F12" i="35"/>
  <c r="B12" i="35"/>
  <c r="F11" i="35"/>
  <c r="B11" i="35"/>
  <c r="F10" i="35"/>
  <c r="B10" i="35"/>
  <c r="F9" i="35"/>
  <c r="B9" i="35"/>
  <c r="F8" i="35"/>
  <c r="B8" i="35"/>
  <c r="F7" i="35"/>
  <c r="B7" i="35"/>
  <c r="F6" i="35"/>
  <c r="B6" i="35"/>
  <c r="F5" i="35"/>
  <c r="B5" i="35"/>
  <c r="F4" i="35"/>
  <c r="B4" i="35"/>
  <c r="F3" i="35"/>
  <c r="G1" i="35" s="1"/>
  <c r="B3" i="35"/>
  <c r="F2" i="35"/>
  <c r="B2" i="35"/>
  <c r="C1" i="35" s="1"/>
  <c r="F88" i="33"/>
  <c r="D88" i="33"/>
  <c r="B88" i="33"/>
  <c r="F87" i="33"/>
  <c r="D87" i="33"/>
  <c r="B87" i="33"/>
  <c r="F86" i="33"/>
  <c r="D86" i="33"/>
  <c r="B86" i="33"/>
  <c r="F85" i="33"/>
  <c r="D85" i="33"/>
  <c r="B85" i="33"/>
  <c r="F84" i="33"/>
  <c r="D84" i="33"/>
  <c r="B84" i="33"/>
  <c r="F83" i="33"/>
  <c r="D83" i="33"/>
  <c r="B83" i="33"/>
  <c r="F82" i="33"/>
  <c r="D82" i="33"/>
  <c r="B82" i="33"/>
  <c r="F81" i="33"/>
  <c r="D81" i="33"/>
  <c r="B81" i="33"/>
  <c r="F80" i="33"/>
  <c r="D80" i="33"/>
  <c r="B80" i="33"/>
  <c r="F79" i="33"/>
  <c r="D79" i="33"/>
  <c r="B79" i="33"/>
  <c r="F78" i="33"/>
  <c r="D78" i="33"/>
  <c r="B78" i="33"/>
  <c r="F77" i="33"/>
  <c r="D77" i="33"/>
  <c r="B77" i="33"/>
  <c r="F76" i="33"/>
  <c r="D76" i="33"/>
  <c r="B76" i="33"/>
  <c r="F75" i="33"/>
  <c r="D75" i="33"/>
  <c r="B75" i="33"/>
  <c r="F74" i="33"/>
  <c r="D74" i="33"/>
  <c r="B74" i="33"/>
  <c r="F73" i="33"/>
  <c r="D73" i="33"/>
  <c r="B73" i="33"/>
  <c r="F72" i="33"/>
  <c r="D72" i="33"/>
  <c r="B72" i="33"/>
  <c r="F71" i="33"/>
  <c r="D71" i="33"/>
  <c r="B71" i="33"/>
  <c r="F70" i="33"/>
  <c r="D70" i="33"/>
  <c r="B70" i="33"/>
  <c r="F69" i="33"/>
  <c r="D69" i="33"/>
  <c r="B69" i="33"/>
  <c r="F68" i="33"/>
  <c r="D68" i="33"/>
  <c r="B68" i="33"/>
  <c r="F67" i="33"/>
  <c r="D67" i="33"/>
  <c r="B67" i="33"/>
  <c r="F66" i="33"/>
  <c r="D66" i="33"/>
  <c r="B66" i="33"/>
  <c r="F65" i="33"/>
  <c r="D65" i="33"/>
  <c r="B65" i="33"/>
  <c r="F64" i="33"/>
  <c r="D64" i="33"/>
  <c r="B64" i="33"/>
  <c r="F63" i="33"/>
  <c r="D63" i="33"/>
  <c r="B63" i="33"/>
  <c r="F62" i="33"/>
  <c r="D62" i="33"/>
  <c r="B62" i="33"/>
  <c r="F61" i="33"/>
  <c r="D61" i="33"/>
  <c r="B61" i="33"/>
  <c r="F60" i="33"/>
  <c r="D60" i="33"/>
  <c r="B60" i="33"/>
  <c r="F59" i="33"/>
  <c r="D59" i="33"/>
  <c r="B59" i="33"/>
  <c r="F58" i="33"/>
  <c r="D58" i="33"/>
  <c r="B58" i="33"/>
  <c r="F57" i="33"/>
  <c r="D57" i="33"/>
  <c r="B57" i="33"/>
  <c r="F56" i="33"/>
  <c r="D56" i="33"/>
  <c r="B56" i="33"/>
  <c r="F55" i="33"/>
  <c r="D55" i="33"/>
  <c r="B55" i="33"/>
  <c r="F54" i="33"/>
  <c r="D54" i="33"/>
  <c r="B54" i="33"/>
  <c r="F53" i="33"/>
  <c r="D53" i="33"/>
  <c r="B53" i="33"/>
  <c r="F52" i="33"/>
  <c r="D52" i="33"/>
  <c r="B52" i="33"/>
  <c r="F51" i="33"/>
  <c r="D51" i="33"/>
  <c r="B51" i="33"/>
  <c r="F50" i="33"/>
  <c r="D50" i="33"/>
  <c r="B50" i="33"/>
  <c r="F49" i="33"/>
  <c r="D49" i="33"/>
  <c r="B49" i="33"/>
  <c r="F48" i="33"/>
  <c r="D48" i="33"/>
  <c r="B48" i="33"/>
  <c r="F47" i="33"/>
  <c r="D47" i="33"/>
  <c r="B47" i="33"/>
  <c r="F46" i="33"/>
  <c r="D46" i="33"/>
  <c r="B46" i="33"/>
  <c r="F45" i="33"/>
  <c r="D45" i="33"/>
  <c r="B45" i="33"/>
  <c r="F44" i="33"/>
  <c r="D44" i="33"/>
  <c r="B44" i="33"/>
  <c r="F43" i="33"/>
  <c r="D43" i="33"/>
  <c r="B43" i="33"/>
  <c r="F42" i="33"/>
  <c r="D42" i="33"/>
  <c r="B42" i="33"/>
  <c r="F41" i="33"/>
  <c r="D41" i="33"/>
  <c r="B41" i="33"/>
  <c r="F40" i="33"/>
  <c r="D40" i="33"/>
  <c r="B40" i="33"/>
  <c r="F39" i="33"/>
  <c r="D39" i="33"/>
  <c r="B39" i="33"/>
  <c r="F38" i="33"/>
  <c r="D38" i="33"/>
  <c r="B38" i="33"/>
  <c r="F37" i="33"/>
  <c r="D37" i="33"/>
  <c r="B37" i="33"/>
  <c r="F36" i="33"/>
  <c r="D36" i="33"/>
  <c r="B36" i="33"/>
  <c r="F35" i="33"/>
  <c r="D35" i="33"/>
  <c r="B35" i="33"/>
  <c r="F34" i="33"/>
  <c r="D34" i="33"/>
  <c r="B34" i="33"/>
  <c r="F33" i="33"/>
  <c r="D33" i="33"/>
  <c r="B33" i="33"/>
  <c r="F32" i="33"/>
  <c r="D32" i="33"/>
  <c r="B32" i="33"/>
  <c r="F31" i="33"/>
  <c r="D31" i="33"/>
  <c r="B31" i="33"/>
  <c r="F30" i="33"/>
  <c r="D30" i="33"/>
  <c r="B30" i="33"/>
  <c r="F29" i="33"/>
  <c r="D29" i="33"/>
  <c r="B29" i="33"/>
  <c r="F28" i="33"/>
  <c r="D28" i="33"/>
  <c r="B28" i="33"/>
  <c r="F27" i="33"/>
  <c r="D27" i="33"/>
  <c r="B27" i="33"/>
  <c r="F26" i="33"/>
  <c r="D26" i="33"/>
  <c r="B26" i="33"/>
  <c r="F25" i="33"/>
  <c r="D25" i="33"/>
  <c r="B25" i="33"/>
  <c r="F24" i="33"/>
  <c r="D24" i="33"/>
  <c r="B24" i="33"/>
  <c r="F23" i="33"/>
  <c r="D23" i="33"/>
  <c r="B23" i="33"/>
  <c r="F22" i="33"/>
  <c r="D22" i="33"/>
  <c r="B22" i="33"/>
  <c r="F21" i="33"/>
  <c r="D21" i="33"/>
  <c r="B21" i="33"/>
  <c r="F20" i="33"/>
  <c r="D20" i="33"/>
  <c r="B20" i="33"/>
  <c r="F19" i="33"/>
  <c r="D19" i="33"/>
  <c r="B19" i="33"/>
  <c r="F18" i="33"/>
  <c r="D18" i="33"/>
  <c r="B18" i="33"/>
  <c r="F17" i="33"/>
  <c r="D17" i="33"/>
  <c r="B17" i="33"/>
  <c r="F16" i="33"/>
  <c r="D16" i="33"/>
  <c r="B16" i="33"/>
  <c r="F15" i="33"/>
  <c r="D15" i="33"/>
  <c r="B15" i="33"/>
  <c r="F14" i="33"/>
  <c r="D14" i="33"/>
  <c r="B14" i="33"/>
  <c r="F13" i="33"/>
  <c r="D13" i="33"/>
  <c r="B13" i="33"/>
  <c r="F12" i="33"/>
  <c r="D12" i="33"/>
  <c r="B12" i="33"/>
  <c r="F11" i="33"/>
  <c r="D11" i="33"/>
  <c r="B11" i="33"/>
  <c r="F10" i="33"/>
  <c r="D10" i="33"/>
  <c r="B10" i="33"/>
  <c r="F9" i="33"/>
  <c r="D9" i="33"/>
  <c r="B9" i="33"/>
  <c r="F8" i="33"/>
  <c r="D8" i="33"/>
  <c r="B8" i="33"/>
  <c r="F7" i="33"/>
  <c r="D7" i="33"/>
  <c r="B7" i="33"/>
  <c r="F6" i="33"/>
  <c r="D6" i="33"/>
  <c r="B6" i="33"/>
  <c r="F5" i="33"/>
  <c r="D5" i="33"/>
  <c r="B5" i="33"/>
  <c r="F4" i="33"/>
  <c r="D4" i="33"/>
  <c r="B4" i="33"/>
  <c r="F3" i="33"/>
  <c r="D3" i="33"/>
  <c r="B3" i="33"/>
  <c r="F2" i="33"/>
  <c r="D2" i="33"/>
  <c r="H4" i="33" s="1"/>
  <c r="B2" i="33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H3" i="32" s="1"/>
  <c r="H1" i="32" s="1"/>
  <c r="B999" i="31"/>
  <c r="B998" i="31"/>
  <c r="B997" i="31"/>
  <c r="B996" i="31"/>
  <c r="B995" i="31"/>
  <c r="B994" i="31"/>
  <c r="B993" i="31"/>
  <c r="B992" i="31"/>
  <c r="B991" i="31"/>
  <c r="B990" i="31"/>
  <c r="B989" i="31"/>
  <c r="B988" i="31"/>
  <c r="B987" i="31"/>
  <c r="B986" i="31"/>
  <c r="B985" i="31"/>
  <c r="B984" i="31"/>
  <c r="B983" i="31"/>
  <c r="B982" i="31"/>
  <c r="B981" i="31"/>
  <c r="B980" i="31"/>
  <c r="B979" i="31"/>
  <c r="B978" i="31"/>
  <c r="B977" i="31"/>
  <c r="B976" i="31"/>
  <c r="B975" i="31"/>
  <c r="B974" i="31"/>
  <c r="B973" i="31"/>
  <c r="B972" i="31"/>
  <c r="B971" i="31"/>
  <c r="B970" i="31"/>
  <c r="B969" i="31"/>
  <c r="B968" i="31"/>
  <c r="B967" i="31"/>
  <c r="B966" i="31"/>
  <c r="B965" i="31"/>
  <c r="B964" i="31"/>
  <c r="B963" i="31"/>
  <c r="B962" i="31"/>
  <c r="B961" i="31"/>
  <c r="B960" i="31"/>
  <c r="B959" i="31"/>
  <c r="B958" i="31"/>
  <c r="B957" i="31"/>
  <c r="B956" i="31"/>
  <c r="B955" i="31"/>
  <c r="B954" i="31"/>
  <c r="B953" i="31"/>
  <c r="B952" i="31"/>
  <c r="B951" i="31"/>
  <c r="B950" i="31"/>
  <c r="B949" i="31"/>
  <c r="B948" i="31"/>
  <c r="B947" i="31"/>
  <c r="B946" i="31"/>
  <c r="B945" i="31"/>
  <c r="B944" i="31"/>
  <c r="B943" i="31"/>
  <c r="B942" i="31"/>
  <c r="B941" i="31"/>
  <c r="B940" i="31"/>
  <c r="B939" i="31"/>
  <c r="B938" i="31"/>
  <c r="B937" i="31"/>
  <c r="B936" i="31"/>
  <c r="B935" i="31"/>
  <c r="B934" i="31"/>
  <c r="B933" i="31"/>
  <c r="B932" i="31"/>
  <c r="B931" i="31"/>
  <c r="B930" i="31"/>
  <c r="B929" i="31"/>
  <c r="B928" i="31"/>
  <c r="B927" i="31"/>
  <c r="B926" i="31"/>
  <c r="B925" i="31"/>
  <c r="B924" i="31"/>
  <c r="B923" i="31"/>
  <c r="B922" i="31"/>
  <c r="B921" i="31"/>
  <c r="B920" i="31"/>
  <c r="B919" i="31"/>
  <c r="B918" i="31"/>
  <c r="B917" i="31"/>
  <c r="B916" i="31"/>
  <c r="B915" i="31"/>
  <c r="B914" i="31"/>
  <c r="B913" i="31"/>
  <c r="B912" i="31"/>
  <c r="B911" i="31"/>
  <c r="B910" i="31"/>
  <c r="B909" i="31"/>
  <c r="B908" i="31"/>
  <c r="B907" i="31"/>
  <c r="B906" i="31"/>
  <c r="B905" i="31"/>
  <c r="B904" i="31"/>
  <c r="B903" i="31"/>
  <c r="B902" i="31"/>
  <c r="B901" i="31"/>
  <c r="B900" i="31"/>
  <c r="B899" i="31"/>
  <c r="B898" i="31"/>
  <c r="B897" i="31"/>
  <c r="B896" i="31"/>
  <c r="B895" i="31"/>
  <c r="B894" i="31"/>
  <c r="B893" i="31"/>
  <c r="B892" i="31"/>
  <c r="B891" i="31"/>
  <c r="B890" i="31"/>
  <c r="B889" i="31"/>
  <c r="B888" i="31"/>
  <c r="B887" i="31"/>
  <c r="B886" i="31"/>
  <c r="B885" i="31"/>
  <c r="B884" i="31"/>
  <c r="B883" i="31"/>
  <c r="B882" i="31"/>
  <c r="B881" i="31"/>
  <c r="B880" i="31"/>
  <c r="B879" i="31"/>
  <c r="B878" i="31"/>
  <c r="B877" i="31"/>
  <c r="B876" i="31"/>
  <c r="B875" i="31"/>
  <c r="B874" i="31"/>
  <c r="B873" i="31"/>
  <c r="B872" i="31"/>
  <c r="B871" i="31"/>
  <c r="B870" i="31"/>
  <c r="B869" i="31"/>
  <c r="B868" i="31"/>
  <c r="B867" i="31"/>
  <c r="B866" i="31"/>
  <c r="B865" i="31"/>
  <c r="B864" i="31"/>
  <c r="B863" i="31"/>
  <c r="B862" i="31"/>
  <c r="B861" i="31"/>
  <c r="B860" i="31"/>
  <c r="B859" i="31"/>
  <c r="B858" i="31"/>
  <c r="B857" i="31"/>
  <c r="B856" i="31"/>
  <c r="B855" i="31"/>
  <c r="B854" i="31"/>
  <c r="B853" i="31"/>
  <c r="B852" i="31"/>
  <c r="B851" i="31"/>
  <c r="B850" i="31"/>
  <c r="B849" i="31"/>
  <c r="B848" i="31"/>
  <c r="B847" i="31"/>
  <c r="B846" i="31"/>
  <c r="B845" i="31"/>
  <c r="B844" i="31"/>
  <c r="B843" i="31"/>
  <c r="B842" i="31"/>
  <c r="B841" i="31"/>
  <c r="B840" i="31"/>
  <c r="B839" i="31"/>
  <c r="B838" i="31"/>
  <c r="B837" i="31"/>
  <c r="B836" i="31"/>
  <c r="B835" i="31"/>
  <c r="B834" i="31"/>
  <c r="B833" i="31"/>
  <c r="B832" i="31"/>
  <c r="B831" i="31"/>
  <c r="B830" i="31"/>
  <c r="B829" i="31"/>
  <c r="B828" i="31"/>
  <c r="B827" i="31"/>
  <c r="B826" i="31"/>
  <c r="B825" i="31"/>
  <c r="B824" i="31"/>
  <c r="B823" i="31"/>
  <c r="B822" i="31"/>
  <c r="B821" i="31"/>
  <c r="B820" i="31"/>
  <c r="B819" i="31"/>
  <c r="B818" i="31"/>
  <c r="B817" i="31"/>
  <c r="B816" i="31"/>
  <c r="B815" i="31"/>
  <c r="B814" i="31"/>
  <c r="B813" i="31"/>
  <c r="B812" i="31"/>
  <c r="B811" i="31"/>
  <c r="B810" i="31"/>
  <c r="B809" i="31"/>
  <c r="B808" i="31"/>
  <c r="B807" i="31"/>
  <c r="B806" i="31"/>
  <c r="B805" i="31"/>
  <c r="B804" i="31"/>
  <c r="B803" i="31"/>
  <c r="B802" i="31"/>
  <c r="B801" i="31"/>
  <c r="B800" i="31"/>
  <c r="B799" i="31"/>
  <c r="B798" i="31"/>
  <c r="B797" i="31"/>
  <c r="B796" i="31"/>
  <c r="B795" i="31"/>
  <c r="B794" i="31"/>
  <c r="B793" i="31"/>
  <c r="B792" i="31"/>
  <c r="B791" i="31"/>
  <c r="B790" i="31"/>
  <c r="B789" i="31"/>
  <c r="B788" i="31"/>
  <c r="B787" i="31"/>
  <c r="B786" i="31"/>
  <c r="B785" i="31"/>
  <c r="B784" i="31"/>
  <c r="B783" i="31"/>
  <c r="B782" i="31"/>
  <c r="B781" i="31"/>
  <c r="B780" i="31"/>
  <c r="B779" i="31"/>
  <c r="B778" i="31"/>
  <c r="B777" i="31"/>
  <c r="B776" i="31"/>
  <c r="B775" i="31"/>
  <c r="B774" i="31"/>
  <c r="B773" i="31"/>
  <c r="B772" i="31"/>
  <c r="B771" i="31"/>
  <c r="B770" i="31"/>
  <c r="B769" i="31"/>
  <c r="B768" i="31"/>
  <c r="B767" i="31"/>
  <c r="B766" i="31"/>
  <c r="B765" i="31"/>
  <c r="B764" i="31"/>
  <c r="B763" i="31"/>
  <c r="B762" i="31"/>
  <c r="B761" i="31"/>
  <c r="B760" i="31"/>
  <c r="B759" i="31"/>
  <c r="B758" i="31"/>
  <c r="B757" i="31"/>
  <c r="B756" i="31"/>
  <c r="B755" i="31"/>
  <c r="B754" i="31"/>
  <c r="B753" i="31"/>
  <c r="B752" i="31"/>
  <c r="B751" i="31"/>
  <c r="B750" i="31"/>
  <c r="B749" i="31"/>
  <c r="B748" i="31"/>
  <c r="B747" i="31"/>
  <c r="B746" i="31"/>
  <c r="B745" i="31"/>
  <c r="B744" i="31"/>
  <c r="B743" i="31"/>
  <c r="B742" i="31"/>
  <c r="B741" i="31"/>
  <c r="B740" i="31"/>
  <c r="B739" i="31"/>
  <c r="B738" i="31"/>
  <c r="B737" i="31"/>
  <c r="B736" i="31"/>
  <c r="B735" i="31"/>
  <c r="B734" i="31"/>
  <c r="B733" i="31"/>
  <c r="B732" i="31"/>
  <c r="B731" i="31"/>
  <c r="B730" i="31"/>
  <c r="B729" i="31"/>
  <c r="B728" i="31"/>
  <c r="B727" i="31"/>
  <c r="B726" i="31"/>
  <c r="B725" i="31"/>
  <c r="B724" i="31"/>
  <c r="B723" i="31"/>
  <c r="B722" i="31"/>
  <c r="B721" i="31"/>
  <c r="B720" i="31"/>
  <c r="B719" i="31"/>
  <c r="B718" i="31"/>
  <c r="B717" i="31"/>
  <c r="B716" i="31"/>
  <c r="B715" i="31"/>
  <c r="B714" i="31"/>
  <c r="B713" i="31"/>
  <c r="B712" i="31"/>
  <c r="B711" i="31"/>
  <c r="B710" i="31"/>
  <c r="B709" i="31"/>
  <c r="B708" i="31"/>
  <c r="B707" i="31"/>
  <c r="B706" i="31"/>
  <c r="B705" i="31"/>
  <c r="B704" i="31"/>
  <c r="B703" i="31"/>
  <c r="B702" i="31"/>
  <c r="B701" i="31"/>
  <c r="B700" i="31"/>
  <c r="B699" i="31"/>
  <c r="B698" i="31"/>
  <c r="B697" i="31"/>
  <c r="B696" i="31"/>
  <c r="B695" i="31"/>
  <c r="B694" i="31"/>
  <c r="B693" i="31"/>
  <c r="B692" i="31"/>
  <c r="B691" i="31"/>
  <c r="B690" i="31"/>
  <c r="B689" i="31"/>
  <c r="B688" i="31"/>
  <c r="B687" i="31"/>
  <c r="B686" i="31"/>
  <c r="B685" i="31"/>
  <c r="B684" i="31"/>
  <c r="B683" i="31"/>
  <c r="B682" i="31"/>
  <c r="B681" i="31"/>
  <c r="B680" i="31"/>
  <c r="B679" i="31"/>
  <c r="B678" i="31"/>
  <c r="B677" i="31"/>
  <c r="B676" i="31"/>
  <c r="B675" i="31"/>
  <c r="B674" i="31"/>
  <c r="B673" i="31"/>
  <c r="B672" i="31"/>
  <c r="B671" i="31"/>
  <c r="B670" i="31"/>
  <c r="B669" i="31"/>
  <c r="B668" i="31"/>
  <c r="B667" i="31"/>
  <c r="B666" i="31"/>
  <c r="B665" i="31"/>
  <c r="B664" i="31"/>
  <c r="B663" i="31"/>
  <c r="B662" i="31"/>
  <c r="B661" i="31"/>
  <c r="B660" i="31"/>
  <c r="B659" i="31"/>
  <c r="B658" i="31"/>
  <c r="B657" i="31"/>
  <c r="B656" i="31"/>
  <c r="B655" i="31"/>
  <c r="B654" i="31"/>
  <c r="B653" i="31"/>
  <c r="B652" i="31"/>
  <c r="B651" i="31"/>
  <c r="B650" i="31"/>
  <c r="B649" i="31"/>
  <c r="B648" i="31"/>
  <c r="B647" i="31"/>
  <c r="B646" i="31"/>
  <c r="B645" i="31"/>
  <c r="B644" i="31"/>
  <c r="B643" i="31"/>
  <c r="B642" i="31"/>
  <c r="B641" i="31"/>
  <c r="B640" i="31"/>
  <c r="B639" i="31"/>
  <c r="B638" i="31"/>
  <c r="B637" i="31"/>
  <c r="B636" i="31"/>
  <c r="B635" i="31"/>
  <c r="B634" i="31"/>
  <c r="B633" i="31"/>
  <c r="B632" i="31"/>
  <c r="B631" i="31"/>
  <c r="B630" i="31"/>
  <c r="B629" i="31"/>
  <c r="B628" i="31"/>
  <c r="B627" i="31"/>
  <c r="B626" i="31"/>
  <c r="B625" i="31"/>
  <c r="B624" i="31"/>
  <c r="B623" i="31"/>
  <c r="B622" i="31"/>
  <c r="B621" i="31"/>
  <c r="B620" i="31"/>
  <c r="B619" i="31"/>
  <c r="B618" i="31"/>
  <c r="B617" i="31"/>
  <c r="B616" i="31"/>
  <c r="B615" i="31"/>
  <c r="B614" i="31"/>
  <c r="B613" i="31"/>
  <c r="B612" i="31"/>
  <c r="B611" i="31"/>
  <c r="B610" i="31"/>
  <c r="B609" i="31"/>
  <c r="B608" i="31"/>
  <c r="B607" i="31"/>
  <c r="B606" i="31"/>
  <c r="B605" i="31"/>
  <c r="B604" i="31"/>
  <c r="B603" i="31"/>
  <c r="B602" i="31"/>
  <c r="B601" i="31"/>
  <c r="B600" i="31"/>
  <c r="B599" i="31"/>
  <c r="B598" i="31"/>
  <c r="B597" i="31"/>
  <c r="B596" i="31"/>
  <c r="B595" i="31"/>
  <c r="B594" i="31"/>
  <c r="B593" i="31"/>
  <c r="B592" i="31"/>
  <c r="B591" i="31"/>
  <c r="B590" i="31"/>
  <c r="B589" i="31"/>
  <c r="B588" i="31"/>
  <c r="B587" i="31"/>
  <c r="B586" i="31"/>
  <c r="B585" i="31"/>
  <c r="B584" i="31"/>
  <c r="B583" i="31"/>
  <c r="B582" i="31"/>
  <c r="B581" i="31"/>
  <c r="B580" i="31"/>
  <c r="B579" i="31"/>
  <c r="B578" i="31"/>
  <c r="B577" i="31"/>
  <c r="B576" i="31"/>
  <c r="B575" i="31"/>
  <c r="B574" i="31"/>
  <c r="B573" i="31"/>
  <c r="B572" i="31"/>
  <c r="B571" i="31"/>
  <c r="B570" i="31"/>
  <c r="B569" i="31"/>
  <c r="B568" i="31"/>
  <c r="B567" i="31"/>
  <c r="B566" i="31"/>
  <c r="B565" i="31"/>
  <c r="B564" i="31"/>
  <c r="B563" i="31"/>
  <c r="B562" i="31"/>
  <c r="B561" i="31"/>
  <c r="B560" i="31"/>
  <c r="B559" i="31"/>
  <c r="B558" i="31"/>
  <c r="B557" i="31"/>
  <c r="B556" i="31"/>
  <c r="B555" i="31"/>
  <c r="B554" i="31"/>
  <c r="B553" i="31"/>
  <c r="B552" i="31"/>
  <c r="B551" i="31"/>
  <c r="B550" i="31"/>
  <c r="B549" i="31"/>
  <c r="B548" i="31"/>
  <c r="B547" i="31"/>
  <c r="B546" i="31"/>
  <c r="B545" i="31"/>
  <c r="B544" i="31"/>
  <c r="B543" i="31"/>
  <c r="B542" i="31"/>
  <c r="B541" i="31"/>
  <c r="B540" i="31"/>
  <c r="B539" i="31"/>
  <c r="B538" i="31"/>
  <c r="B537" i="31"/>
  <c r="B536" i="31"/>
  <c r="B535" i="31"/>
  <c r="B534" i="31"/>
  <c r="B533" i="31"/>
  <c r="B532" i="31"/>
  <c r="B531" i="31"/>
  <c r="B530" i="31"/>
  <c r="B529" i="31"/>
  <c r="B528" i="31"/>
  <c r="B527" i="31"/>
  <c r="B526" i="31"/>
  <c r="B525" i="31"/>
  <c r="B524" i="31"/>
  <c r="B523" i="31"/>
  <c r="B522" i="31"/>
  <c r="B521" i="31"/>
  <c r="B520" i="31"/>
  <c r="B519" i="31"/>
  <c r="B518" i="31"/>
  <c r="B517" i="31"/>
  <c r="B516" i="31"/>
  <c r="B515" i="31"/>
  <c r="B514" i="31"/>
  <c r="B513" i="31"/>
  <c r="B512" i="31"/>
  <c r="B511" i="31"/>
  <c r="B510" i="31"/>
  <c r="B509" i="31"/>
  <c r="B508" i="31"/>
  <c r="B507" i="31"/>
  <c r="B506" i="31"/>
  <c r="B505" i="31"/>
  <c r="B504" i="31"/>
  <c r="B503" i="31"/>
  <c r="B502" i="31"/>
  <c r="B501" i="31"/>
  <c r="B500" i="31"/>
  <c r="B499" i="31"/>
  <c r="B498" i="31"/>
  <c r="B497" i="31"/>
  <c r="B496" i="31"/>
  <c r="B495" i="31"/>
  <c r="B494" i="31"/>
  <c r="B493" i="31"/>
  <c r="B492" i="31"/>
  <c r="B491" i="31"/>
  <c r="B490" i="31"/>
  <c r="B489" i="31"/>
  <c r="B488" i="31"/>
  <c r="B487" i="31"/>
  <c r="B486" i="31"/>
  <c r="B485" i="31"/>
  <c r="B484" i="31"/>
  <c r="B483" i="31"/>
  <c r="B482" i="31"/>
  <c r="B481" i="31"/>
  <c r="B480" i="31"/>
  <c r="B479" i="31"/>
  <c r="B478" i="31"/>
  <c r="B477" i="31"/>
  <c r="B476" i="31"/>
  <c r="B475" i="31"/>
  <c r="B474" i="31"/>
  <c r="B473" i="31"/>
  <c r="B472" i="31"/>
  <c r="B471" i="31"/>
  <c r="B470" i="31"/>
  <c r="B469" i="31"/>
  <c r="B468" i="31"/>
  <c r="B467" i="31"/>
  <c r="B466" i="31"/>
  <c r="B465" i="31"/>
  <c r="B464" i="31"/>
  <c r="B463" i="31"/>
  <c r="B462" i="31"/>
  <c r="B461" i="31"/>
  <c r="B460" i="31"/>
  <c r="B459" i="31"/>
  <c r="B458" i="31"/>
  <c r="B457" i="31"/>
  <c r="B456" i="31"/>
  <c r="B455" i="31"/>
  <c r="B454" i="31"/>
  <c r="B453" i="31"/>
  <c r="B452" i="31"/>
  <c r="B451" i="31"/>
  <c r="B450" i="31"/>
  <c r="B449" i="31"/>
  <c r="B448" i="31"/>
  <c r="B447" i="31"/>
  <c r="B446" i="31"/>
  <c r="B445" i="31"/>
  <c r="B444" i="31"/>
  <c r="B443" i="31"/>
  <c r="B442" i="31"/>
  <c r="B441" i="31"/>
  <c r="B440" i="31"/>
  <c r="B439" i="31"/>
  <c r="B438" i="31"/>
  <c r="B437" i="31"/>
  <c r="B436" i="31"/>
  <c r="B435" i="31"/>
  <c r="B434" i="31"/>
  <c r="B433" i="31"/>
  <c r="B432" i="31"/>
  <c r="B431" i="31"/>
  <c r="B430" i="31"/>
  <c r="B429" i="31"/>
  <c r="B428" i="31"/>
  <c r="B427" i="31"/>
  <c r="B426" i="31"/>
  <c r="B425" i="31"/>
  <c r="B424" i="31"/>
  <c r="B423" i="31"/>
  <c r="B422" i="31"/>
  <c r="B421" i="31"/>
  <c r="B420" i="31"/>
  <c r="B419" i="31"/>
  <c r="B418" i="31"/>
  <c r="B417" i="31"/>
  <c r="B416" i="31"/>
  <c r="B415" i="31"/>
  <c r="B414" i="31"/>
  <c r="B413" i="31"/>
  <c r="B412" i="31"/>
  <c r="B411" i="31"/>
  <c r="B410" i="31"/>
  <c r="B409" i="31"/>
  <c r="B408" i="31"/>
  <c r="B407" i="31"/>
  <c r="B406" i="31"/>
  <c r="B405" i="31"/>
  <c r="B404" i="31"/>
  <c r="B403" i="31"/>
  <c r="B402" i="31"/>
  <c r="B401" i="31"/>
  <c r="B400" i="31"/>
  <c r="B399" i="31"/>
  <c r="B398" i="31"/>
  <c r="B397" i="31"/>
  <c r="B396" i="31"/>
  <c r="B395" i="31"/>
  <c r="B394" i="31"/>
  <c r="B393" i="31"/>
  <c r="B392" i="31"/>
  <c r="B391" i="31"/>
  <c r="B390" i="31"/>
  <c r="B389" i="31"/>
  <c r="B388" i="31"/>
  <c r="B387" i="31"/>
  <c r="B386" i="31"/>
  <c r="B385" i="31"/>
  <c r="B384" i="31"/>
  <c r="B383" i="31"/>
  <c r="B382" i="31"/>
  <c r="B381" i="31"/>
  <c r="B380" i="31"/>
  <c r="B379" i="31"/>
  <c r="B378" i="31"/>
  <c r="B377" i="31"/>
  <c r="B376" i="31"/>
  <c r="B375" i="31"/>
  <c r="B374" i="31"/>
  <c r="B373" i="31"/>
  <c r="B372" i="31"/>
  <c r="B371" i="31"/>
  <c r="B370" i="31"/>
  <c r="B369" i="31"/>
  <c r="B368" i="31"/>
  <c r="B367" i="3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C1" i="52"/>
  <c r="G1" i="55" l="1"/>
  <c r="H3" i="33"/>
  <c r="K1" i="45"/>
  <c r="C1" i="50"/>
  <c r="G1" i="52"/>
  <c r="H5" i="33"/>
  <c r="G1" i="36"/>
  <c r="K1" i="39"/>
  <c r="G1" i="41"/>
  <c r="K1" i="41"/>
  <c r="H5" i="44"/>
  <c r="G1" i="51"/>
  <c r="K1" i="51"/>
  <c r="K1" i="55"/>
  <c r="H3" i="54"/>
  <c r="H5" i="54"/>
  <c r="H5" i="47"/>
  <c r="H3" i="47"/>
  <c r="K36" i="45"/>
  <c r="H3" i="44"/>
  <c r="H1" i="44" s="1"/>
  <c r="G1" i="39"/>
  <c r="G1" i="37"/>
  <c r="K1" i="36"/>
  <c r="D3" i="31"/>
  <c r="D1" i="31" s="1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B89" i="30"/>
  <c r="D89" i="30"/>
  <c r="B90" i="30"/>
  <c r="D90" i="30"/>
  <c r="B91" i="30"/>
  <c r="D91" i="30"/>
  <c r="B92" i="30"/>
  <c r="D92" i="30"/>
  <c r="B93" i="30"/>
  <c r="D93" i="30"/>
  <c r="B94" i="30"/>
  <c r="D94" i="30"/>
  <c r="B95" i="30"/>
  <c r="D95" i="30"/>
  <c r="B96" i="30"/>
  <c r="D96" i="30"/>
  <c r="B97" i="30"/>
  <c r="D97" i="30"/>
  <c r="B98" i="30"/>
  <c r="D98" i="30"/>
  <c r="B99" i="30"/>
  <c r="D99" i="30"/>
  <c r="B100" i="30"/>
  <c r="D100" i="30"/>
  <c r="B101" i="30"/>
  <c r="D101" i="30"/>
  <c r="B102" i="30"/>
  <c r="D102" i="30"/>
  <c r="B103" i="30"/>
  <c r="D103" i="30"/>
  <c r="B104" i="30"/>
  <c r="D104" i="30"/>
  <c r="B105" i="30"/>
  <c r="D105" i="30"/>
  <c r="B106" i="30"/>
  <c r="D106" i="30"/>
  <c r="B107" i="30"/>
  <c r="D107" i="30"/>
  <c r="B108" i="30"/>
  <c r="D108" i="30"/>
  <c r="B109" i="30"/>
  <c r="D109" i="30"/>
  <c r="B110" i="30"/>
  <c r="D110" i="30"/>
  <c r="F88" i="30"/>
  <c r="D88" i="30"/>
  <c r="B88" i="30"/>
  <c r="F87" i="30"/>
  <c r="D87" i="30"/>
  <c r="B87" i="30"/>
  <c r="F86" i="30"/>
  <c r="D86" i="30"/>
  <c r="B86" i="30"/>
  <c r="F85" i="30"/>
  <c r="D85" i="30"/>
  <c r="B85" i="30"/>
  <c r="F84" i="30"/>
  <c r="D84" i="30"/>
  <c r="B84" i="30"/>
  <c r="F83" i="30"/>
  <c r="D83" i="30"/>
  <c r="B83" i="30"/>
  <c r="F82" i="30"/>
  <c r="D82" i="30"/>
  <c r="B82" i="30"/>
  <c r="F81" i="30"/>
  <c r="D81" i="30"/>
  <c r="B81" i="30"/>
  <c r="F80" i="30"/>
  <c r="D80" i="30"/>
  <c r="B80" i="30"/>
  <c r="F79" i="30"/>
  <c r="D79" i="30"/>
  <c r="B79" i="30"/>
  <c r="F78" i="30"/>
  <c r="D78" i="30"/>
  <c r="B78" i="30"/>
  <c r="F77" i="30"/>
  <c r="D77" i="30"/>
  <c r="B77" i="30"/>
  <c r="F76" i="30"/>
  <c r="D76" i="30"/>
  <c r="B76" i="30"/>
  <c r="F75" i="30"/>
  <c r="D75" i="30"/>
  <c r="B75" i="30"/>
  <c r="F74" i="30"/>
  <c r="D74" i="30"/>
  <c r="B74" i="30"/>
  <c r="F73" i="30"/>
  <c r="D73" i="30"/>
  <c r="B73" i="30"/>
  <c r="F72" i="30"/>
  <c r="D72" i="30"/>
  <c r="B72" i="30"/>
  <c r="F71" i="30"/>
  <c r="D71" i="30"/>
  <c r="B71" i="30"/>
  <c r="F70" i="30"/>
  <c r="D70" i="30"/>
  <c r="B70" i="30"/>
  <c r="F69" i="30"/>
  <c r="D69" i="30"/>
  <c r="B69" i="30"/>
  <c r="F68" i="30"/>
  <c r="D68" i="30"/>
  <c r="B68" i="30"/>
  <c r="F67" i="30"/>
  <c r="D67" i="30"/>
  <c r="B67" i="30"/>
  <c r="F66" i="30"/>
  <c r="D66" i="30"/>
  <c r="B66" i="30"/>
  <c r="F65" i="30"/>
  <c r="D65" i="30"/>
  <c r="B65" i="30"/>
  <c r="F64" i="30"/>
  <c r="D64" i="30"/>
  <c r="B64" i="30"/>
  <c r="F63" i="30"/>
  <c r="D63" i="30"/>
  <c r="B63" i="30"/>
  <c r="F62" i="30"/>
  <c r="D62" i="30"/>
  <c r="B62" i="30"/>
  <c r="F61" i="30"/>
  <c r="D61" i="30"/>
  <c r="B61" i="30"/>
  <c r="F60" i="30"/>
  <c r="D60" i="30"/>
  <c r="B60" i="30"/>
  <c r="F59" i="30"/>
  <c r="D59" i="30"/>
  <c r="B59" i="30"/>
  <c r="F58" i="30"/>
  <c r="D58" i="30"/>
  <c r="B58" i="30"/>
  <c r="F57" i="30"/>
  <c r="D57" i="30"/>
  <c r="B57" i="30"/>
  <c r="F56" i="30"/>
  <c r="D56" i="30"/>
  <c r="B56" i="30"/>
  <c r="F55" i="30"/>
  <c r="D55" i="30"/>
  <c r="B55" i="30"/>
  <c r="F54" i="30"/>
  <c r="D54" i="30"/>
  <c r="B54" i="30"/>
  <c r="F53" i="30"/>
  <c r="D53" i="30"/>
  <c r="B53" i="30"/>
  <c r="F52" i="30"/>
  <c r="D52" i="30"/>
  <c r="B52" i="30"/>
  <c r="F51" i="30"/>
  <c r="D51" i="30"/>
  <c r="B51" i="30"/>
  <c r="F50" i="30"/>
  <c r="D50" i="30"/>
  <c r="B50" i="30"/>
  <c r="F49" i="30"/>
  <c r="D49" i="30"/>
  <c r="B49" i="30"/>
  <c r="F48" i="30"/>
  <c r="D48" i="30"/>
  <c r="B48" i="30"/>
  <c r="F47" i="30"/>
  <c r="D47" i="30"/>
  <c r="B47" i="30"/>
  <c r="F46" i="30"/>
  <c r="D46" i="30"/>
  <c r="B46" i="30"/>
  <c r="F45" i="30"/>
  <c r="D45" i="30"/>
  <c r="B45" i="30"/>
  <c r="F44" i="30"/>
  <c r="D44" i="30"/>
  <c r="B44" i="30"/>
  <c r="F43" i="30"/>
  <c r="D43" i="30"/>
  <c r="B43" i="30"/>
  <c r="F42" i="30"/>
  <c r="D42" i="30"/>
  <c r="B42" i="30"/>
  <c r="F41" i="30"/>
  <c r="D41" i="30"/>
  <c r="B41" i="30"/>
  <c r="F40" i="30"/>
  <c r="D40" i="30"/>
  <c r="B40" i="30"/>
  <c r="F39" i="30"/>
  <c r="D39" i="30"/>
  <c r="B39" i="30"/>
  <c r="F38" i="30"/>
  <c r="D38" i="30"/>
  <c r="B38" i="30"/>
  <c r="F37" i="30"/>
  <c r="D37" i="30"/>
  <c r="B37" i="30"/>
  <c r="F36" i="30"/>
  <c r="D36" i="30"/>
  <c r="B36" i="30"/>
  <c r="F35" i="30"/>
  <c r="D35" i="30"/>
  <c r="B35" i="30"/>
  <c r="F34" i="30"/>
  <c r="D34" i="30"/>
  <c r="B34" i="30"/>
  <c r="F33" i="30"/>
  <c r="D33" i="30"/>
  <c r="B33" i="30"/>
  <c r="F32" i="30"/>
  <c r="D32" i="30"/>
  <c r="B32" i="30"/>
  <c r="F31" i="30"/>
  <c r="D31" i="30"/>
  <c r="B31" i="30"/>
  <c r="F30" i="30"/>
  <c r="D30" i="30"/>
  <c r="B30" i="30"/>
  <c r="F29" i="30"/>
  <c r="D29" i="30"/>
  <c r="B29" i="30"/>
  <c r="F28" i="30"/>
  <c r="D28" i="30"/>
  <c r="B28" i="30"/>
  <c r="F27" i="30"/>
  <c r="D27" i="30"/>
  <c r="B27" i="30"/>
  <c r="F26" i="30"/>
  <c r="D26" i="30"/>
  <c r="B26" i="30"/>
  <c r="F25" i="30"/>
  <c r="D25" i="30"/>
  <c r="B25" i="30"/>
  <c r="F24" i="30"/>
  <c r="D24" i="30"/>
  <c r="B24" i="30"/>
  <c r="F23" i="30"/>
  <c r="D23" i="30"/>
  <c r="B23" i="30"/>
  <c r="F22" i="30"/>
  <c r="D22" i="30"/>
  <c r="B22" i="30"/>
  <c r="F21" i="30"/>
  <c r="D21" i="30"/>
  <c r="B21" i="30"/>
  <c r="F20" i="30"/>
  <c r="D20" i="30"/>
  <c r="B20" i="30"/>
  <c r="F19" i="30"/>
  <c r="D19" i="30"/>
  <c r="B19" i="30"/>
  <c r="F18" i="30"/>
  <c r="D18" i="30"/>
  <c r="B18" i="30"/>
  <c r="F17" i="30"/>
  <c r="D17" i="30"/>
  <c r="B17" i="30"/>
  <c r="F16" i="30"/>
  <c r="D16" i="30"/>
  <c r="B16" i="30"/>
  <c r="F15" i="30"/>
  <c r="D15" i="30"/>
  <c r="B15" i="30"/>
  <c r="F14" i="30"/>
  <c r="D14" i="30"/>
  <c r="B14" i="30"/>
  <c r="F13" i="30"/>
  <c r="D13" i="30"/>
  <c r="B13" i="30"/>
  <c r="F12" i="30"/>
  <c r="D12" i="30"/>
  <c r="B12" i="30"/>
  <c r="F11" i="30"/>
  <c r="D11" i="30"/>
  <c r="B11" i="30"/>
  <c r="F10" i="30"/>
  <c r="D10" i="30"/>
  <c r="B10" i="30"/>
  <c r="F9" i="30"/>
  <c r="D9" i="30"/>
  <c r="B9" i="30"/>
  <c r="F8" i="30"/>
  <c r="D8" i="30"/>
  <c r="B8" i="30"/>
  <c r="F7" i="30"/>
  <c r="D7" i="30"/>
  <c r="B7" i="30"/>
  <c r="F6" i="30"/>
  <c r="D6" i="30"/>
  <c r="B6" i="30"/>
  <c r="F5" i="30"/>
  <c r="D5" i="30"/>
  <c r="B5" i="30"/>
  <c r="F4" i="30"/>
  <c r="D4" i="30"/>
  <c r="B4" i="30"/>
  <c r="F3" i="30"/>
  <c r="D3" i="30"/>
  <c r="B3" i="30"/>
  <c r="F2" i="30"/>
  <c r="H5" i="30" s="1"/>
  <c r="D2" i="30"/>
  <c r="B2" i="30"/>
  <c r="H3" i="30" s="1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H2" i="29"/>
  <c r="F2" i="29"/>
  <c r="D2" i="29"/>
  <c r="H4" i="29" s="1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H4" i="28"/>
  <c r="F4" i="28"/>
  <c r="D4" i="28"/>
  <c r="B4" i="28"/>
  <c r="F3" i="28"/>
  <c r="D3" i="28"/>
  <c r="B3" i="28"/>
  <c r="H2" i="28"/>
  <c r="F2" i="28"/>
  <c r="D2" i="28"/>
  <c r="B2" i="28"/>
  <c r="H3" i="28" s="1"/>
  <c r="J3" i="27"/>
  <c r="J4" i="27"/>
  <c r="J5" i="27"/>
  <c r="J6" i="27"/>
  <c r="J7" i="27"/>
  <c r="J8" i="27"/>
  <c r="J9" i="27"/>
  <c r="J10" i="27"/>
  <c r="J11" i="27"/>
  <c r="K10" i="27" s="1"/>
  <c r="J12" i="27"/>
  <c r="J13" i="27"/>
  <c r="J14" i="27"/>
  <c r="K13" i="27" s="1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2" i="27"/>
  <c r="K1" i="27" s="1"/>
  <c r="K1" i="35"/>
  <c r="K36" i="27" l="1"/>
  <c r="K4" i="27"/>
  <c r="H5" i="29"/>
  <c r="K23" i="27"/>
  <c r="H5" i="28"/>
  <c r="H1" i="47"/>
  <c r="H1" i="33"/>
  <c r="K26" i="27"/>
  <c r="K18" i="27"/>
  <c r="H3" i="29"/>
  <c r="H1" i="29" s="1"/>
  <c r="H4" i="30"/>
  <c r="H1" i="54"/>
  <c r="H1" i="28"/>
  <c r="F88" i="27"/>
  <c r="B88" i="27"/>
  <c r="F87" i="27"/>
  <c r="B87" i="27"/>
  <c r="F86" i="27"/>
  <c r="B86" i="27"/>
  <c r="F85" i="27"/>
  <c r="B85" i="27"/>
  <c r="F84" i="27"/>
  <c r="B84" i="27"/>
  <c r="F83" i="27"/>
  <c r="B83" i="27"/>
  <c r="F82" i="27"/>
  <c r="B82" i="27"/>
  <c r="F81" i="27"/>
  <c r="B81" i="27"/>
  <c r="F80" i="27"/>
  <c r="B80" i="27"/>
  <c r="F79" i="27"/>
  <c r="B79" i="27"/>
  <c r="F78" i="27"/>
  <c r="B78" i="27"/>
  <c r="F77" i="27"/>
  <c r="B77" i="27"/>
  <c r="F76" i="27"/>
  <c r="B76" i="27"/>
  <c r="F75" i="27"/>
  <c r="B75" i="27"/>
  <c r="F74" i="27"/>
  <c r="B74" i="27"/>
  <c r="F73" i="27"/>
  <c r="B73" i="27"/>
  <c r="F72" i="27"/>
  <c r="B72" i="27"/>
  <c r="F71" i="27"/>
  <c r="B71" i="27"/>
  <c r="F70" i="27"/>
  <c r="B70" i="27"/>
  <c r="F69" i="27"/>
  <c r="B69" i="27"/>
  <c r="F68" i="27"/>
  <c r="B68" i="27"/>
  <c r="F67" i="27"/>
  <c r="B67" i="27"/>
  <c r="F66" i="27"/>
  <c r="B66" i="27"/>
  <c r="F65" i="27"/>
  <c r="B65" i="27"/>
  <c r="F64" i="27"/>
  <c r="B64" i="27"/>
  <c r="F63" i="27"/>
  <c r="B63" i="27"/>
  <c r="F62" i="27"/>
  <c r="B62" i="27"/>
  <c r="F61" i="27"/>
  <c r="B61" i="27"/>
  <c r="F60" i="27"/>
  <c r="B60" i="27"/>
  <c r="F59" i="27"/>
  <c r="B59" i="27"/>
  <c r="F58" i="27"/>
  <c r="B58" i="27"/>
  <c r="F57" i="27"/>
  <c r="B57" i="27"/>
  <c r="F56" i="27"/>
  <c r="B56" i="27"/>
  <c r="F55" i="27"/>
  <c r="B55" i="27"/>
  <c r="F54" i="27"/>
  <c r="B54" i="27"/>
  <c r="F53" i="27"/>
  <c r="B53" i="27"/>
  <c r="F52" i="27"/>
  <c r="B52" i="27"/>
  <c r="F51" i="27"/>
  <c r="B51" i="27"/>
  <c r="F50" i="27"/>
  <c r="B50" i="27"/>
  <c r="F49" i="27"/>
  <c r="B49" i="27"/>
  <c r="F48" i="27"/>
  <c r="B48" i="27"/>
  <c r="F47" i="27"/>
  <c r="B47" i="27"/>
  <c r="F46" i="27"/>
  <c r="B46" i="27"/>
  <c r="F45" i="27"/>
  <c r="B45" i="27"/>
  <c r="F44" i="27"/>
  <c r="B44" i="27"/>
  <c r="F43" i="27"/>
  <c r="B43" i="27"/>
  <c r="F42" i="27"/>
  <c r="B42" i="27"/>
  <c r="F41" i="27"/>
  <c r="B41" i="27"/>
  <c r="F40" i="27"/>
  <c r="B40" i="27"/>
  <c r="F39" i="27"/>
  <c r="B39" i="27"/>
  <c r="F38" i="27"/>
  <c r="B38" i="27"/>
  <c r="F37" i="27"/>
  <c r="B37" i="27"/>
  <c r="F36" i="27"/>
  <c r="B36" i="27"/>
  <c r="F35" i="27"/>
  <c r="B35" i="27"/>
  <c r="F34" i="27"/>
  <c r="B34" i="27"/>
  <c r="F33" i="27"/>
  <c r="B33" i="27"/>
  <c r="F32" i="27"/>
  <c r="B32" i="27"/>
  <c r="F31" i="27"/>
  <c r="B31" i="27"/>
  <c r="F30" i="27"/>
  <c r="B30" i="27"/>
  <c r="F29" i="27"/>
  <c r="B29" i="27"/>
  <c r="F28" i="27"/>
  <c r="B28" i="27"/>
  <c r="F27" i="27"/>
  <c r="B27" i="27"/>
  <c r="F26" i="27"/>
  <c r="B26" i="27"/>
  <c r="F25" i="27"/>
  <c r="B25" i="27"/>
  <c r="F24" i="27"/>
  <c r="B24" i="27"/>
  <c r="F23" i="27"/>
  <c r="B23" i="27"/>
  <c r="F22" i="27"/>
  <c r="B22" i="27"/>
  <c r="F21" i="27"/>
  <c r="B21" i="27"/>
  <c r="F20" i="27"/>
  <c r="B20" i="27"/>
  <c r="F19" i="27"/>
  <c r="B19" i="27"/>
  <c r="F18" i="27"/>
  <c r="B18" i="27"/>
  <c r="F17" i="27"/>
  <c r="B17" i="27"/>
  <c r="F16" i="27"/>
  <c r="B16" i="27"/>
  <c r="F15" i="27"/>
  <c r="B15" i="27"/>
  <c r="F14" i="27"/>
  <c r="B14" i="27"/>
  <c r="F13" i="27"/>
  <c r="B13" i="27"/>
  <c r="F12" i="27"/>
  <c r="B12" i="27"/>
  <c r="F11" i="27"/>
  <c r="B11" i="27"/>
  <c r="F10" i="27"/>
  <c r="B10" i="27"/>
  <c r="F9" i="27"/>
  <c r="B9" i="27"/>
  <c r="F8" i="27"/>
  <c r="B8" i="27"/>
  <c r="F7" i="27"/>
  <c r="B7" i="27"/>
  <c r="F6" i="27"/>
  <c r="B6" i="27"/>
  <c r="F5" i="27"/>
  <c r="B5" i="27"/>
  <c r="F4" i="27"/>
  <c r="B4" i="27"/>
  <c r="F3" i="27"/>
  <c r="B3" i="27"/>
  <c r="F2" i="27"/>
  <c r="B2" i="27"/>
  <c r="F88" i="20"/>
  <c r="B88" i="20"/>
  <c r="F87" i="20"/>
  <c r="B87" i="20"/>
  <c r="F86" i="20"/>
  <c r="B86" i="20"/>
  <c r="F85" i="20"/>
  <c r="B85" i="20"/>
  <c r="F84" i="20"/>
  <c r="B84" i="20"/>
  <c r="F83" i="20"/>
  <c r="B83" i="20"/>
  <c r="F82" i="20"/>
  <c r="B82" i="20"/>
  <c r="F81" i="20"/>
  <c r="B81" i="20"/>
  <c r="F80" i="20"/>
  <c r="B80" i="20"/>
  <c r="F79" i="20"/>
  <c r="B79" i="20"/>
  <c r="F78" i="20"/>
  <c r="B78" i="20"/>
  <c r="F77" i="20"/>
  <c r="B77" i="20"/>
  <c r="F76" i="20"/>
  <c r="B76" i="20"/>
  <c r="F75" i="20"/>
  <c r="B75" i="20"/>
  <c r="F74" i="20"/>
  <c r="B74" i="20"/>
  <c r="F73" i="20"/>
  <c r="B73" i="20"/>
  <c r="F72" i="20"/>
  <c r="B72" i="20"/>
  <c r="F71" i="20"/>
  <c r="B71" i="20"/>
  <c r="F70" i="20"/>
  <c r="B70" i="20"/>
  <c r="F69" i="20"/>
  <c r="B69" i="20"/>
  <c r="F68" i="20"/>
  <c r="B68" i="20"/>
  <c r="F67" i="20"/>
  <c r="B67" i="20"/>
  <c r="F66" i="20"/>
  <c r="B66" i="20"/>
  <c r="F65" i="20"/>
  <c r="B65" i="20"/>
  <c r="F64" i="20"/>
  <c r="B64" i="20"/>
  <c r="F63" i="20"/>
  <c r="B63" i="20"/>
  <c r="F62" i="20"/>
  <c r="B62" i="20"/>
  <c r="F61" i="20"/>
  <c r="B61" i="20"/>
  <c r="F60" i="20"/>
  <c r="B60" i="20"/>
  <c r="F59" i="20"/>
  <c r="B59" i="20"/>
  <c r="F58" i="20"/>
  <c r="B58" i="20"/>
  <c r="F57" i="20"/>
  <c r="B57" i="20"/>
  <c r="F56" i="20"/>
  <c r="B56" i="20"/>
  <c r="F55" i="20"/>
  <c r="B55" i="20"/>
  <c r="F54" i="20"/>
  <c r="B54" i="20"/>
  <c r="F53" i="20"/>
  <c r="B53" i="20"/>
  <c r="F52" i="20"/>
  <c r="B52" i="20"/>
  <c r="F51" i="20"/>
  <c r="B51" i="20"/>
  <c r="F50" i="20"/>
  <c r="B50" i="20"/>
  <c r="F49" i="20"/>
  <c r="B49" i="20"/>
  <c r="F48" i="20"/>
  <c r="B48" i="20"/>
  <c r="F47" i="20"/>
  <c r="B47" i="20"/>
  <c r="F46" i="20"/>
  <c r="B46" i="20"/>
  <c r="F45" i="20"/>
  <c r="B45" i="20"/>
  <c r="F44" i="20"/>
  <c r="B44" i="20"/>
  <c r="F43" i="20"/>
  <c r="B43" i="20"/>
  <c r="F42" i="20"/>
  <c r="B42" i="20"/>
  <c r="F41" i="20"/>
  <c r="B41" i="20"/>
  <c r="F40" i="20"/>
  <c r="B40" i="20"/>
  <c r="F39" i="20"/>
  <c r="B39" i="20"/>
  <c r="F38" i="20"/>
  <c r="B38" i="20"/>
  <c r="F37" i="20"/>
  <c r="B37" i="20"/>
  <c r="F36" i="20"/>
  <c r="B36" i="20"/>
  <c r="F35" i="20"/>
  <c r="B35" i="20"/>
  <c r="F34" i="20"/>
  <c r="B34" i="20"/>
  <c r="F33" i="20"/>
  <c r="B33" i="20"/>
  <c r="F32" i="20"/>
  <c r="B32" i="20"/>
  <c r="F31" i="20"/>
  <c r="B31" i="20"/>
  <c r="F30" i="20"/>
  <c r="B30" i="20"/>
  <c r="F29" i="20"/>
  <c r="B29" i="20"/>
  <c r="F28" i="20"/>
  <c r="B28" i="20"/>
  <c r="F27" i="20"/>
  <c r="B27" i="20"/>
  <c r="F26" i="20"/>
  <c r="B26" i="20"/>
  <c r="F25" i="20"/>
  <c r="B25" i="20"/>
  <c r="F24" i="20"/>
  <c r="B24" i="20"/>
  <c r="F23" i="20"/>
  <c r="B23" i="20"/>
  <c r="F22" i="20"/>
  <c r="B22" i="20"/>
  <c r="F21" i="20"/>
  <c r="B21" i="20"/>
  <c r="F20" i="20"/>
  <c r="B20" i="20"/>
  <c r="F19" i="20"/>
  <c r="B19" i="20"/>
  <c r="F18" i="20"/>
  <c r="B18" i="20"/>
  <c r="F17" i="20"/>
  <c r="B17" i="20"/>
  <c r="F16" i="20"/>
  <c r="B16" i="20"/>
  <c r="F15" i="20"/>
  <c r="B15" i="20"/>
  <c r="F14" i="20"/>
  <c r="B14" i="20"/>
  <c r="F13" i="20"/>
  <c r="B13" i="20"/>
  <c r="F12" i="20"/>
  <c r="B12" i="20"/>
  <c r="F11" i="20"/>
  <c r="B11" i="20"/>
  <c r="F10" i="20"/>
  <c r="B10" i="20"/>
  <c r="F9" i="20"/>
  <c r="B9" i="20"/>
  <c r="F8" i="20"/>
  <c r="B8" i="20"/>
  <c r="F7" i="20"/>
  <c r="B7" i="20"/>
  <c r="F6" i="20"/>
  <c r="B6" i="20"/>
  <c r="F5" i="20"/>
  <c r="B5" i="20"/>
  <c r="F4" i="20"/>
  <c r="B4" i="20"/>
  <c r="F3" i="20"/>
  <c r="B3" i="20"/>
  <c r="F2" i="20"/>
  <c r="B2" i="20"/>
  <c r="H1" i="30" l="1"/>
  <c r="G1" i="20"/>
  <c r="C1" i="27"/>
  <c r="G1" i="27"/>
  <c r="C1" i="20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2" i="2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D3" i="4" l="1"/>
  <c r="D3" i="2"/>
  <c r="B11" i="7"/>
  <c r="B9" i="7"/>
  <c r="B7" i="7"/>
  <c r="B5" i="7"/>
  <c r="B3" i="7"/>
  <c r="B1" i="7" l="1"/>
  <c r="D1" i="4" l="1"/>
  <c r="D1" i="2" l="1"/>
  <c r="F11" i="2" l="1"/>
  <c r="F9" i="2"/>
  <c r="F7" i="2"/>
  <c r="F5" i="2"/>
  <c r="F3" i="2"/>
  <c r="F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7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<sst xmlns="http://schemas.openxmlformats.org/spreadsheetml/2006/main" count="1042" uniqueCount="676">
  <si>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</si>
  <si>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</si>
  <si>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</si>
  <si>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變數</t>
    <phoneticPr fontId="2" type="noConversion"/>
  </si>
  <si>
    <t>blocky名稱</t>
    <phoneticPr fontId="2" type="noConversion"/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</si>
  <si>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</si>
  <si>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</si>
  <si>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</si>
  <si>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</si>
  <si>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</si>
  <si>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</si>
  <si>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</si>
  <si>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</si>
  <si>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</si>
  <si>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</si>
  <si>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#include &lt;SoftwareSerial.h&gt;</t>
  </si>
  <si>
    <t>const char* MAP_SET = "mapSet";</t>
  </si>
  <si>
    <t>const char* GOODS_LOAD = "goodsLoad";</t>
  </si>
  <si>
    <t>const char* LINE_NOTIFY = "lineNotify";</t>
  </si>
  <si>
    <t>const char* CAR_GPS = "carGps";</t>
  </si>
  <si>
    <t xml:space="preserve">    } else {</t>
  </si>
  <si>
    <t xml:space="preserve">    }</t>
  </si>
  <si>
    <t xml:space="preserve">  } else {</t>
  </si>
  <si>
    <t xml:space="preserve">  Serial.begin(9600);</t>
  </si>
  <si>
    <t xml:space="preserve">    delay(500);</t>
  </si>
  <si>
    <t xml:space="preserve">  Serial.println("");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</si>
  <si>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</si>
  <si>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</si>
  <si>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</si>
  <si>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r>
      <t>//</t>
    </r>
    <r>
      <rPr>
        <sz val="9"/>
        <color rgb="FFED7D31"/>
        <rFont val="新細明體"/>
        <family val="1"/>
        <charset val="136"/>
      </rPr>
      <t>接收訊息：</t>
    </r>
    <r>
      <rPr>
        <sz val="9"/>
        <color rgb="FFED7D31"/>
        <rFont val="Calibri"/>
        <family val="2"/>
      </rPr>
      <t>Mega</t>
    </r>
    <r>
      <rPr>
        <sz val="9"/>
        <color rgb="FFED7D31"/>
        <rFont val="新細明體"/>
        <family val="1"/>
        <charset val="136"/>
      </rPr>
      <t>→</t>
    </r>
    <r>
      <rPr>
        <sz val="9"/>
        <color rgb="FFED7D31"/>
        <rFont val="Calibri"/>
        <family val="2"/>
      </rPr>
      <t>ESP32</t>
    </r>
  </si>
  <si>
    <t xml:space="preserve">void UartGetFromMega() {  </t>
  </si>
  <si>
    <t xml:space="preserve">  while (MegaSerial.available()) {</t>
  </si>
  <si>
    <t xml:space="preserve">    String str = MegaSerial.readString();</t>
  </si>
  <si>
    <t xml:space="preserve">    Serial.println(str);</t>
  </si>
  <si>
    <t>}//while</t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</si>
  <si>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</si>
  <si>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</si>
  <si>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</si>
  <si>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</si>
  <si>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</si>
  <si>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</si>
  <si>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</si>
  <si>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</si>
  <si>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>有換行</t>
    <phoneticPr fontId="2" type="noConversion"/>
  </si>
  <si>
    <t xml:space="preserve"> </t>
    <phoneticPr fontId="2" type="noConversion"/>
  </si>
  <si>
    <t xml:space="preserve">      char* token = strtok((char*)str.c_str(), ",");</t>
  </si>
  <si>
    <t xml:space="preserve">      int tokenLen = 0;</t>
  </si>
  <si>
    <t xml:space="preserve">        tmpArray[tokenLen] = token;</t>
  </si>
  <si>
    <t xml:space="preserve">        token = strtok(NULL, ",");</t>
  </si>
  <si>
    <t xml:space="preserve">        tokenLen++;</t>
  </si>
  <si>
    <t xml:space="preserve">      }</t>
  </si>
  <si>
    <t>有變數</t>
    <phoneticPr fontId="2" type="noConversion"/>
  </si>
  <si>
    <t>嵌入區塊</t>
    <phoneticPr fontId="2" type="noConversion"/>
  </si>
  <si>
    <t>刪除最後面+號</t>
    <phoneticPr fontId="2" type="noConversion"/>
  </si>
  <si>
    <t>_01imi_megacar_init</t>
  </si>
  <si>
    <t>_10imi_megacar_astar</t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</si>
  <si>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</si>
  <si>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</si>
  <si>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</si>
  <si>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</si>
  <si>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</si>
  <si>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</si>
  <si>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</si>
  <si>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</si>
  <si>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</si>
  <si>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</si>
  <si>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#include &lt;Arduino.h&gt;</t>
  </si>
  <si>
    <t>#include &lt;Servo.h&gt;</t>
  </si>
  <si>
    <t>#include "HUSKYLENS.h"</t>
  </si>
  <si>
    <t>#include &lt;Wire.h&gt;</t>
  </si>
  <si>
    <t>#include &lt;Adafruit_INA219.h&gt;</t>
  </si>
  <si>
    <r>
      <t>//====</t>
    </r>
    <r>
      <rPr>
        <sz val="10"/>
        <color theme="1"/>
        <rFont val="新細明體"/>
        <family val="1"/>
        <charset val="136"/>
        <scheme val="minor"/>
      </rPr>
      <t>插入變數</t>
    </r>
    <r>
      <rPr>
        <sz val="10"/>
        <color theme="1"/>
        <rFont val="Calibri"/>
        <family val="2"/>
      </rPr>
      <t>Start====</t>
    </r>
  </si>
  <si>
    <r>
      <t>//====</t>
    </r>
    <r>
      <rPr>
        <sz val="10"/>
        <color theme="1"/>
        <rFont val="新細明體"/>
        <family val="1"/>
        <charset val="136"/>
      </rPr>
      <t>插入變數</t>
    </r>
    <r>
      <rPr>
        <sz val="10"/>
        <color theme="1"/>
        <rFont val="Calibri"/>
        <family val="2"/>
      </rPr>
      <t>End====</t>
    </r>
  </si>
  <si>
    <r>
      <t>//</t>
    </r>
    <r>
      <rPr>
        <sz val="10"/>
        <color theme="1"/>
        <rFont val="新細明體"/>
        <family val="1"/>
        <charset val="136"/>
      </rPr>
      <t>★★★車頭初始向下</t>
    </r>
  </si>
  <si>
    <r>
      <t xml:space="preserve">char CAR_INIT_DIRECT =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'D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</si>
  <si>
    <r>
      <t xml:space="preserve">// </t>
    </r>
    <r>
      <rPr>
        <sz val="10"/>
        <color theme="1"/>
        <rFont val="新細明體"/>
        <family val="1"/>
        <charset val="136"/>
      </rPr>
      <t>定義地圖大小</t>
    </r>
  </si>
  <si>
    <t>const int numRows = 4;</t>
  </si>
  <si>
    <t>const int numCols = 6;</t>
  </si>
  <si>
    <r>
      <t>//</t>
    </r>
    <r>
      <rPr>
        <sz val="10"/>
        <color theme="1"/>
        <rFont val="新細明體"/>
        <family val="1"/>
        <charset val="136"/>
      </rPr>
      <t>地圖陣列，</t>
    </r>
    <r>
      <rPr>
        <sz val="10"/>
        <color theme="1"/>
        <rFont val="Calibri"/>
        <family val="2"/>
      </rPr>
      <t>0</t>
    </r>
    <r>
      <rPr>
        <sz val="10"/>
        <color theme="1"/>
        <rFont val="新細明體"/>
        <family val="1"/>
        <charset val="136"/>
      </rPr>
      <t>表示障礙物，</t>
    </r>
    <r>
      <rPr>
        <sz val="10"/>
        <color theme="1"/>
        <rFont val="Calibri"/>
        <family val="2"/>
      </rPr>
      <t>1</t>
    </r>
    <r>
      <rPr>
        <sz val="10"/>
        <color theme="1"/>
        <rFont val="新細明體"/>
        <family val="1"/>
        <charset val="136"/>
      </rPr>
      <t>表示可通行</t>
    </r>
  </si>
  <si>
    <t>int grid[numRows][numCols];</t>
  </si>
  <si>
    <r>
      <t>//</t>
    </r>
    <r>
      <rPr>
        <sz val="10"/>
        <color theme="1"/>
        <rFont val="新細明體"/>
        <family val="1"/>
        <charset val="136"/>
      </rPr>
      <t>位置</t>
    </r>
  </si>
  <si>
    <t>const char* GOODS_POINT = "goodsStation";</t>
  </si>
  <si>
    <t>const char* CHARGE_POINT = "chargeStation";</t>
  </si>
  <si>
    <t>const char* Recipient_POINT = "recipientHome";</t>
  </si>
  <si>
    <r>
      <t>//</t>
    </r>
    <r>
      <rPr>
        <sz val="10"/>
        <color theme="1"/>
        <rFont val="新細明體"/>
        <family val="1"/>
        <charset val="136"/>
      </rPr>
      <t>目前位置</t>
    </r>
  </si>
  <si>
    <t>String currentPoint = GOODS_POINT;</t>
  </si>
  <si>
    <r>
      <t>//</t>
    </r>
    <r>
      <rPr>
        <sz val="10"/>
        <color theme="1"/>
        <rFont val="新細明體"/>
        <family val="1"/>
        <charset val="136"/>
      </rPr>
      <t>起點位置</t>
    </r>
  </si>
  <si>
    <t>String startPoint = GOODS_POINT;</t>
  </si>
  <si>
    <t>int startRow = 0;</t>
  </si>
  <si>
    <t>int startCol = 0;</t>
  </si>
  <si>
    <r>
      <t>//</t>
    </r>
    <r>
      <rPr>
        <sz val="10"/>
        <color theme="1"/>
        <rFont val="新細明體"/>
        <family val="1"/>
        <charset val="136"/>
      </rPr>
      <t>終點位置</t>
    </r>
  </si>
  <si>
    <t>String endPoint = Recipient_POINT;</t>
  </si>
  <si>
    <t>int endRow = 3;</t>
  </si>
  <si>
    <t>int endCol = 5;</t>
  </si>
  <si>
    <r>
      <t>//</t>
    </r>
    <r>
      <rPr>
        <sz val="10"/>
        <color theme="1"/>
        <rFont val="新細明體"/>
        <family val="1"/>
        <charset val="136"/>
      </rPr>
      <t>儲存座標結果</t>
    </r>
  </si>
  <si>
    <t>String pathXY[numRows * numCols];</t>
  </si>
  <si>
    <t>//int pathXYCount = 0;</t>
  </si>
  <si>
    <r>
      <t>//</t>
    </r>
    <r>
      <rPr>
        <sz val="10"/>
        <color theme="1"/>
        <rFont val="新細明體"/>
        <family val="1"/>
        <charset val="136"/>
      </rPr>
      <t>儲存地圖方向結果</t>
    </r>
    <r>
      <rPr>
        <sz val="10"/>
        <color theme="1"/>
        <rFont val="Calibri"/>
        <family val="2"/>
      </rPr>
      <t>URDL</t>
    </r>
  </si>
  <si>
    <t>char pathMapDirect[numRows * numCols];</t>
  </si>
  <si>
    <r>
      <t xml:space="preserve">char MAP_DIRECT[4] = {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'U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',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'R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',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'D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',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'L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 };</t>
    </r>
  </si>
  <si>
    <t>int pathCount = 0;</t>
  </si>
  <si>
    <r>
      <t>//</t>
    </r>
    <r>
      <rPr>
        <sz val="10"/>
        <color theme="1"/>
        <rFont val="新細明體"/>
        <family val="1"/>
        <charset val="136"/>
      </rPr>
      <t>儲存車子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順時針</t>
    </r>
    <r>
      <rPr>
        <sz val="10"/>
        <color theme="1"/>
        <rFont val="Calibri"/>
        <family val="2"/>
      </rPr>
      <t>)</t>
    </r>
    <r>
      <rPr>
        <sz val="10"/>
        <color theme="1"/>
        <rFont val="新細明體"/>
        <family val="1"/>
        <charset val="136"/>
      </rPr>
      <t>轉動角度</t>
    </r>
  </si>
  <si>
    <t>int pathCarDegree[numRows * numCols];</t>
  </si>
  <si>
    <r>
      <t>//</t>
    </r>
    <r>
      <rPr>
        <sz val="10"/>
        <color theme="1"/>
        <rFont val="新細明體"/>
        <family val="1"/>
        <charset val="136"/>
      </rPr>
      <t>儲存車子移動方向</t>
    </r>
  </si>
  <si>
    <t>char* pathCarMove[numRows * numCols];</t>
  </si>
  <si>
    <t>char* CAR_MOVE[4] = { "F,", "R,F,", "R,R,F,", "L,F," };</t>
  </si>
  <si>
    <r>
      <t>//</t>
    </r>
    <r>
      <rPr>
        <sz val="10"/>
        <color theme="1"/>
        <rFont val="新細明體"/>
        <family val="1"/>
        <charset val="136"/>
      </rPr>
      <t>與</t>
    </r>
    <r>
      <rPr>
        <sz val="10"/>
        <color theme="1"/>
        <rFont val="Calibri"/>
        <family val="2"/>
      </rPr>
      <t>Esp32</t>
    </r>
    <r>
      <rPr>
        <sz val="10"/>
        <color theme="1"/>
        <rFont val="新細明體"/>
        <family val="1"/>
        <charset val="136"/>
      </rPr>
      <t>通訊</t>
    </r>
  </si>
  <si>
    <r>
      <t>//</t>
    </r>
    <r>
      <rPr>
        <sz val="10"/>
        <color theme="1"/>
        <rFont val="新細明體"/>
        <family val="1"/>
        <charset val="136"/>
      </rPr>
      <t>收貨人</t>
    </r>
  </si>
  <si>
    <t>String recipient[6];</t>
  </si>
  <si>
    <r>
      <t>//4way</t>
    </r>
    <r>
      <rPr>
        <sz val="10"/>
        <color theme="1"/>
        <rFont val="新細明體"/>
        <family val="1"/>
        <charset val="136"/>
      </rPr>
      <t>循跡感測器陣列</t>
    </r>
  </si>
  <si>
    <t>int trackSensor[4];</t>
  </si>
  <si>
    <t>#define TRACK_LEFT 0</t>
  </si>
  <si>
    <t>#define TRACK_FRONT 1</t>
  </si>
  <si>
    <t>#define TRACK_BACK 2</t>
  </si>
  <si>
    <t>#define TRACK_RIGHT 3</t>
  </si>
  <si>
    <r>
      <t>//</t>
    </r>
    <r>
      <rPr>
        <sz val="10"/>
        <color theme="1"/>
        <rFont val="新細明體"/>
        <family val="1"/>
        <charset val="136"/>
      </rPr>
      <t>是否走完一格</t>
    </r>
  </si>
  <si>
    <t>bool isFrontArrive = false;</t>
  </si>
  <si>
    <t>Servo servoCarBox;</t>
  </si>
  <si>
    <t>Servo servoAiCam;</t>
  </si>
  <si>
    <r>
      <t>//HsukyLens AI</t>
    </r>
    <r>
      <rPr>
        <sz val="10"/>
        <color theme="1"/>
        <rFont val="新細明體"/>
        <family val="1"/>
        <charset val="136"/>
      </rPr>
      <t>鏡頭</t>
    </r>
  </si>
  <si>
    <t>HUSKYLENS huskylens;</t>
  </si>
  <si>
    <t>int readData[5] = {};</t>
  </si>
  <si>
    <t>byte dataType = 0;</t>
  </si>
  <si>
    <t>byte idCount = 0;</t>
  </si>
  <si>
    <t>bool detection_now = 0;</t>
  </si>
  <si>
    <t>int aiId = 0;</t>
  </si>
  <si>
    <r>
      <t>int aiX = 0;  //</t>
    </r>
    <r>
      <rPr>
        <sz val="10"/>
        <color theme="1"/>
        <rFont val="新細明體"/>
        <family val="1"/>
        <charset val="136"/>
      </rPr>
      <t>中心點</t>
    </r>
    <r>
      <rPr>
        <sz val="10"/>
        <color theme="1"/>
        <rFont val="Calibri"/>
        <family val="2"/>
      </rPr>
      <t>X</t>
    </r>
    <r>
      <rPr>
        <sz val="10"/>
        <color theme="1"/>
        <rFont val="新細明體"/>
        <family val="1"/>
        <charset val="136"/>
      </rPr>
      <t>座標</t>
    </r>
  </si>
  <si>
    <r>
      <t>int aiY = 0;  //</t>
    </r>
    <r>
      <rPr>
        <sz val="10"/>
        <color theme="1"/>
        <rFont val="新細明體"/>
        <family val="1"/>
        <charset val="136"/>
      </rPr>
      <t>中心點</t>
    </r>
    <r>
      <rPr>
        <sz val="10"/>
        <color theme="1"/>
        <rFont val="Calibri"/>
        <family val="2"/>
      </rPr>
      <t>Y</t>
    </r>
    <r>
      <rPr>
        <sz val="10"/>
        <color theme="1"/>
        <rFont val="新細明體"/>
        <family val="1"/>
        <charset val="136"/>
      </rPr>
      <t>座標</t>
    </r>
  </si>
  <si>
    <t>int aiWidth = 0;</t>
  </si>
  <si>
    <t>int aiHeight = 0;</t>
  </si>
  <si>
    <r>
      <t>const int PERSON_ID = 1;                             //</t>
    </r>
    <r>
      <rPr>
        <sz val="10"/>
        <color theme="1"/>
        <rFont val="新細明體"/>
        <family val="1"/>
        <charset val="136"/>
      </rPr>
      <t>物體識別模式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1"/>
        <charset val="136"/>
      </rPr>
      <t>人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透過</t>
    </r>
    <r>
      <rPr>
        <sz val="10"/>
        <color theme="1"/>
        <rFont val="Calibri"/>
        <family val="2"/>
      </rPr>
      <t>AI</t>
    </r>
    <r>
      <rPr>
        <sz val="10"/>
        <color theme="1"/>
        <rFont val="新細明體"/>
        <family val="1"/>
        <charset val="136"/>
      </rPr>
      <t>鏡頭訓練</t>
    </r>
    <r>
      <rPr>
        <sz val="10"/>
        <color theme="1"/>
        <rFont val="Calibri"/>
        <family val="2"/>
      </rPr>
      <t>)</t>
    </r>
  </si>
  <si>
    <r>
      <t>const int CAR_ID = 2;                                //</t>
    </r>
    <r>
      <rPr>
        <sz val="10"/>
        <color theme="1"/>
        <rFont val="新細明體"/>
        <family val="1"/>
        <charset val="136"/>
      </rPr>
      <t>物體識別模式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1"/>
        <charset val="136"/>
      </rPr>
      <t>車子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透過</t>
    </r>
    <r>
      <rPr>
        <sz val="10"/>
        <color theme="1"/>
        <rFont val="Calibri"/>
        <family val="2"/>
      </rPr>
      <t>AI</t>
    </r>
    <r>
      <rPr>
        <sz val="10"/>
        <color theme="1"/>
        <rFont val="新細明體"/>
        <family val="1"/>
        <charset val="136"/>
      </rPr>
      <t>鏡頭訓練</t>
    </r>
    <r>
      <rPr>
        <sz val="10"/>
        <color theme="1"/>
        <rFont val="Calibri"/>
        <family val="2"/>
      </rPr>
      <t>)</t>
    </r>
  </si>
  <si>
    <r>
      <t>const int FACE_ID1 = 1;                              //</t>
    </r>
    <r>
      <rPr>
        <sz val="10"/>
        <color theme="1"/>
        <rFont val="新細明體"/>
        <family val="1"/>
        <charset val="136"/>
      </rPr>
      <t>人臉識別模式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1"/>
        <charset val="136"/>
      </rPr>
      <t>車子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透過</t>
    </r>
    <r>
      <rPr>
        <sz val="10"/>
        <color theme="1"/>
        <rFont val="Calibri"/>
        <family val="2"/>
      </rPr>
      <t>AI</t>
    </r>
    <r>
      <rPr>
        <sz val="10"/>
        <color theme="1"/>
        <rFont val="新細明體"/>
        <family val="1"/>
        <charset val="136"/>
      </rPr>
      <t>鏡頭訓練</t>
    </r>
    <r>
      <rPr>
        <sz val="10"/>
        <color theme="1"/>
        <rFont val="Calibri"/>
        <family val="2"/>
      </rPr>
      <t>)</t>
    </r>
  </si>
  <si>
    <r>
      <t>char* CurrentAlgo = "ALGORITHM_OBJECT_RECOGNITION";  //</t>
    </r>
    <r>
      <rPr>
        <sz val="10"/>
        <color theme="1"/>
        <rFont val="新細明體"/>
        <family val="1"/>
        <charset val="136"/>
      </rPr>
      <t>目前的演算法</t>
    </r>
  </si>
  <si>
    <r>
      <t>//</t>
    </r>
    <r>
      <rPr>
        <sz val="10"/>
        <color theme="1"/>
        <rFont val="新細明體"/>
        <family val="1"/>
        <charset val="136"/>
      </rPr>
      <t>測電壓電流</t>
    </r>
  </si>
  <si>
    <t>Adafruit_INA219 ina219;</t>
  </si>
  <si>
    <r>
      <t>float busvoltage = 0;  //</t>
    </r>
    <r>
      <rPr>
        <sz val="10"/>
        <color theme="1"/>
        <rFont val="新細明體"/>
        <family val="1"/>
        <charset val="136"/>
      </rPr>
      <t>電池電壓</t>
    </r>
  </si>
  <si>
    <t>float shuntvoltage = 0;</t>
  </si>
  <si>
    <r>
      <t>float loadvoltage = 0;  //</t>
    </r>
    <r>
      <rPr>
        <sz val="10"/>
        <color theme="1"/>
        <rFont val="新細明體"/>
        <family val="1"/>
        <charset val="136"/>
      </rPr>
      <t>負載電壓</t>
    </r>
  </si>
  <si>
    <r>
      <t>float current_mA = 0;   //</t>
    </r>
    <r>
      <rPr>
        <sz val="10"/>
        <color theme="1"/>
        <rFont val="新細明體"/>
        <family val="1"/>
        <charset val="136"/>
      </rPr>
      <t>負載電流</t>
    </r>
  </si>
  <si>
    <r>
      <t>float power_mW = 0;     //</t>
    </r>
    <r>
      <rPr>
        <sz val="10"/>
        <color theme="1"/>
        <rFont val="新細明體"/>
        <family val="1"/>
        <charset val="136"/>
      </rPr>
      <t>負載功率</t>
    </r>
  </si>
  <si>
    <r>
      <t>//</t>
    </r>
    <r>
      <rPr>
        <sz val="10"/>
        <color theme="1"/>
        <rFont val="新細明體"/>
        <family val="1"/>
        <charset val="136"/>
      </rPr>
      <t>轉速</t>
    </r>
    <r>
      <rPr>
        <sz val="10"/>
        <color theme="1"/>
        <rFont val="Calibri"/>
        <family val="2"/>
      </rPr>
      <t>(120~255)</t>
    </r>
  </si>
  <si>
    <t>const int FSpeed = 120;</t>
  </si>
  <si>
    <t>const int BSpeed = 120;</t>
  </si>
  <si>
    <t>const int RSpeed = 120;</t>
  </si>
  <si>
    <t>const int LSpeed = 120;</t>
  </si>
  <si>
    <r>
      <t>//</t>
    </r>
    <r>
      <rPr>
        <sz val="10"/>
        <color theme="1"/>
        <rFont val="新細明體"/>
        <family val="1"/>
        <charset val="136"/>
      </rPr>
      <t>轉動時間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毫秒</t>
    </r>
    <r>
      <rPr>
        <sz val="10"/>
        <color theme="1"/>
        <rFont val="Calibri"/>
        <family val="2"/>
      </rPr>
      <t>)</t>
    </r>
  </si>
  <si>
    <t>const int FTimer = 2000;</t>
  </si>
  <si>
    <t>const int BTimer = 1000;</t>
  </si>
  <si>
    <t>const int RTimer = 1000;</t>
  </si>
  <si>
    <t>const int LTimer = 1000;</t>
  </si>
  <si>
    <t>const int STimer = 3000;</t>
  </si>
  <si>
    <t xml:space="preserve">  //UART</t>
  </si>
  <si>
    <t xml:space="preserve">  ESP32Serial.begin(9600);</t>
  </si>
  <si>
    <r>
      <t xml:space="preserve">  //</t>
    </r>
    <r>
      <rPr>
        <sz val="10"/>
        <color theme="1"/>
        <rFont val="新細明體"/>
        <family val="1"/>
        <charset val="136"/>
      </rPr>
      <t>按鈕</t>
    </r>
    <r>
      <rPr>
        <sz val="10"/>
        <color theme="1"/>
        <rFont val="Calibri"/>
        <family val="2"/>
      </rPr>
      <t>I/O</t>
    </r>
  </si>
  <si>
    <t xml:space="preserve">  pinMode(BUTTON_SIGN_PIN, INPUT);</t>
  </si>
  <si>
    <r>
      <t xml:space="preserve">  //</t>
    </r>
    <r>
      <rPr>
        <sz val="10"/>
        <color theme="1"/>
        <rFont val="新細明體"/>
        <family val="1"/>
        <charset val="136"/>
      </rPr>
      <t>伺服馬達初始</t>
    </r>
  </si>
  <si>
    <t xml:space="preserve">  servoCarBox.attach(SERVO_CAR_BOX_PIN);</t>
  </si>
  <si>
    <t xml:space="preserve">  servoCarBox.write(ANGLE_CAR_BOX_CLOSE);</t>
  </si>
  <si>
    <t xml:space="preserve">  delay(1000);</t>
  </si>
  <si>
    <t xml:space="preserve">  servoAiCam.attach(SERVO_AI_CAM_PIN);</t>
  </si>
  <si>
    <t xml:space="preserve">  servoAiCam.write(ANGLE_AI_CAM_FRONT);</t>
  </si>
  <si>
    <r>
      <t xml:space="preserve">  //HuskyLens</t>
    </r>
    <r>
      <rPr>
        <sz val="10"/>
        <color theme="1"/>
        <rFont val="新細明體"/>
        <family val="1"/>
        <charset val="136"/>
      </rPr>
      <t>鏡頭初始化</t>
    </r>
  </si>
  <si>
    <t xml:space="preserve">  Wire.begin();</t>
  </si>
  <si>
    <t xml:space="preserve">  while (!huskylens.begin(Wire)) {</t>
  </si>
  <si>
    <t xml:space="preserve">    Serial.println(F("Begin failed!"));</t>
  </si>
  <si>
    <t xml:space="preserve">    Serial.println(F("1.Please recheck the Protocol Type in HUSKYLENS (General Settings&gt;&gt;Protocol Type&gt;&gt;I2C)"));</t>
  </si>
  <si>
    <t xml:space="preserve">    Serial.println(F("2.Please recheck the connection."));</t>
  </si>
  <si>
    <t xml:space="preserve">    delay(100);</t>
  </si>
  <si>
    <r>
      <t xml:space="preserve">  huskylens.writeAlgorithm(ALGORITHM_OBJECT_RECOGNITION);  //</t>
    </r>
    <r>
      <rPr>
        <sz val="10"/>
        <color theme="1"/>
        <rFont val="新細明體"/>
        <family val="1"/>
        <charset val="136"/>
      </rPr>
      <t>物體辨識模式</t>
    </r>
  </si>
  <si>
    <t xml:space="preserve">  CurrentAlgo = "ALGORITHM_OBJECT_RECOGNITION";</t>
  </si>
  <si>
    <r>
      <t xml:space="preserve">  //</t>
    </r>
    <r>
      <rPr>
        <sz val="10"/>
        <color theme="1"/>
        <rFont val="新細明體"/>
        <family val="1"/>
        <charset val="136"/>
      </rPr>
      <t>測電壓電流初始</t>
    </r>
  </si>
  <si>
    <t xml:space="preserve">  if (!ina219.begin()) {</t>
  </si>
  <si>
    <t xml:space="preserve">    Serial.println("Failed to find INA219 chip");</t>
  </si>
  <si>
    <t xml:space="preserve">    while (1) { delay(10); }</t>
  </si>
  <si>
    <r>
      <t xml:space="preserve">  //</t>
    </r>
    <r>
      <rPr>
        <sz val="10"/>
        <color theme="1"/>
        <rFont val="新細明體"/>
        <family val="1"/>
        <charset val="136"/>
      </rPr>
      <t>小車初始化</t>
    </r>
  </si>
  <si>
    <t xml:space="preserve">  pinMode(L298N_IN1, OUTPUT);</t>
  </si>
  <si>
    <t xml:space="preserve">  pinMode(L298N_IN2, OUTPUT);</t>
  </si>
  <si>
    <t xml:space="preserve">  pinMode(L298N_IN3, OUTPUT);</t>
  </si>
  <si>
    <t xml:space="preserve">  pinMode(L298N_IN4, OUTPUT);</t>
  </si>
  <si>
    <t xml:space="preserve">  pinMode(L298N_IN5, OUTPUT);</t>
  </si>
  <si>
    <t xml:space="preserve">  pinMode(L298N_IN6, OUTPUT);</t>
  </si>
  <si>
    <t xml:space="preserve">  pinMode(L298N_IN7, OUTPUT);</t>
  </si>
  <si>
    <t xml:space="preserve">  pinMode(L298N_IN8, OUTPUT);</t>
  </si>
  <si>
    <t xml:space="preserve">  pinMode(L298N_EN1, OUTPUT);</t>
  </si>
  <si>
    <t xml:space="preserve">  pinMode(L298N_EN2, OUTPUT);</t>
  </si>
  <si>
    <t xml:space="preserve">  pinMode(L298N_EN3, OUTPUT);</t>
  </si>
  <si>
    <t xml:space="preserve">  pinMode(L298N_EN4, OUTPUT);</t>
  </si>
  <si>
    <t xml:space="preserve">  digitalWrite(L298N_IN1, LOW);</t>
  </si>
  <si>
    <t xml:space="preserve">  digitalWrite(L298N_IN2, LOW);</t>
  </si>
  <si>
    <t xml:space="preserve">  digitalWrite(L298N_IN3, LOW);</t>
  </si>
  <si>
    <t xml:space="preserve">  digitalWrite(L298N_IN4, LOW);</t>
  </si>
  <si>
    <t xml:space="preserve">  digitalWrite(L298N_IN5, LOW);</t>
  </si>
  <si>
    <t xml:space="preserve">  digitalWrite(L298N_IN6, LOW);</t>
  </si>
  <si>
    <t xml:space="preserve">  digitalWrite(L298N_IN7, LOW);</t>
  </si>
  <si>
    <t xml:space="preserve">  digitalWrite(L298N_IN8, LOW);</t>
  </si>
  <si>
    <t xml:space="preserve">  digitalWrite(L298N_EN1, LOW);</t>
  </si>
  <si>
    <t xml:space="preserve">  digitalWrite(L298N_EN2, LOW);</t>
  </si>
  <si>
    <t xml:space="preserve">  digitalWrite(L298N_EN3, LOW);</t>
  </si>
  <si>
    <t xml:space="preserve">  digitalWrite(L298N_EN4, LOW);</t>
  </si>
  <si>
    <r>
      <t xml:space="preserve">  //</t>
    </r>
    <r>
      <rPr>
        <sz val="10"/>
        <color theme="1"/>
        <rFont val="新細明體"/>
        <family val="1"/>
        <charset val="136"/>
      </rPr>
      <t>循跡感測器初始化</t>
    </r>
  </si>
  <si>
    <t xml:space="preserve">  pinMode(TRACK_LEFT_PIN, INPUT);</t>
  </si>
  <si>
    <t xml:space="preserve">  pinMode(TRACK_FRONT_PIN, INPUT);</t>
  </si>
  <si>
    <t xml:space="preserve">  pinMode(TRACK_BACK_PIN, INPUT);</t>
  </si>
  <si>
    <t xml:space="preserve">  pinMode(TRACK_RIGHT_PIN, INPUT);</t>
  </si>
  <si>
    <t xml:space="preserve">  stopCar();</t>
  </si>
  <si>
    <t xml:space="preserve">  delay(2000);</t>
  </si>
  <si>
    <t>void diagonalRight() {</t>
  </si>
  <si>
    <t xml:space="preserve">  digitalWrite(L298N_IN1, HIGH);</t>
  </si>
  <si>
    <t xml:space="preserve">  analogWrite(L298N_EN1, FSpeed);</t>
  </si>
  <si>
    <t xml:space="preserve">  analogWrite(L298N_EN2, FSpeed);</t>
  </si>
  <si>
    <t xml:space="preserve">  analogWrite(L298N_EN3, FSpeed);</t>
  </si>
  <si>
    <t xml:space="preserve">  digitalWrite(L298N_IN7, HIGH);</t>
  </si>
  <si>
    <t xml:space="preserve">  analogWrite(L298N_EN4, FSpeed);</t>
  </si>
  <si>
    <t>void diagonalLeft() {</t>
  </si>
  <si>
    <t xml:space="preserve">  digitalWrite(L298N_IN3, HIGH);</t>
  </si>
  <si>
    <t xml:space="preserve">  digitalWrite(L298N_IN5, HIGH);</t>
  </si>
  <si>
    <t>void forward() {</t>
  </si>
  <si>
    <t>void backward() {</t>
  </si>
  <si>
    <t xml:space="preserve">  digitalWrite(L298N_IN2, HIGH);</t>
  </si>
  <si>
    <t xml:space="preserve">  analogWrite(L298N_EN1, BSpeed);</t>
  </si>
  <si>
    <t xml:space="preserve">  digitalWrite(L298N_IN4, HIGH);</t>
  </si>
  <si>
    <t xml:space="preserve">  analogWrite(L298N_EN2, BSpeed);</t>
  </si>
  <si>
    <t xml:space="preserve">  digitalWrite(L298N_IN6, HIGH);</t>
  </si>
  <si>
    <t xml:space="preserve">  analogWrite(L298N_EN3, BSpeed);</t>
  </si>
  <si>
    <t xml:space="preserve">  digitalWrite(L298N_IN8, HIGH);</t>
  </si>
  <si>
    <t xml:space="preserve">  analogWrite(L298N_EN4, BSpeed);</t>
  </si>
  <si>
    <t>void turnRight() {</t>
  </si>
  <si>
    <t xml:space="preserve">  analogWrite(L298N_EN1, RSpeed);</t>
  </si>
  <si>
    <t xml:space="preserve">  analogWrite(L298N_EN2, RSpeed);</t>
  </si>
  <si>
    <t xml:space="preserve">  analogWrite(L298N_EN3, RSpeed);</t>
  </si>
  <si>
    <t xml:space="preserve">  analogWrite(L298N_EN4, RSpeed);</t>
  </si>
  <si>
    <t>void turnLeft() {</t>
  </si>
  <si>
    <t xml:space="preserve">  analogWrite(L298N_EN1, LSpeed);</t>
  </si>
  <si>
    <t xml:space="preserve">  analogWrite(L298N_EN2, LSpeed);</t>
  </si>
  <si>
    <t xml:space="preserve">  analogWrite(L298N_EN3, LSpeed);</t>
  </si>
  <si>
    <t xml:space="preserve">  analogWrite(L298N_EN4, LSpeed);</t>
  </si>
  <si>
    <t>void stopCar() {</t>
  </si>
  <si>
    <t>void carHeadTurn(char targetDirect) {</t>
  </si>
  <si>
    <r>
      <t xml:space="preserve">  //</t>
    </r>
    <r>
      <rPr>
        <sz val="10"/>
        <color rgb="FFF4B083"/>
        <rFont val="新細明體"/>
        <family val="1"/>
        <charset val="136"/>
      </rPr>
      <t>車頭轉向</t>
    </r>
  </si>
  <si>
    <t xml:space="preserve">  int degree = mapDirectToCarDegree(CAR_INIT_DIRECT, targetDirect);</t>
  </si>
  <si>
    <t xml:space="preserve">  char* CAR_MOVE_NO_FRONT[4] = { "", "R", "RR", "L" };</t>
  </si>
  <si>
    <t xml:space="preserve">  int index = degree / 90;</t>
  </si>
  <si>
    <t xml:space="preserve">  if (CAR_MOVE_NO_FRONT[index] == "R") {</t>
  </si>
  <si>
    <t xml:space="preserve">    turnRight();</t>
  </si>
  <si>
    <t xml:space="preserve">    delay(RTimer);</t>
  </si>
  <si>
    <t xml:space="preserve">    stopCar();</t>
  </si>
  <si>
    <r>
      <t xml:space="preserve">    Serial.println("</t>
    </r>
    <r>
      <rPr>
        <sz val="10"/>
        <color rgb="FFF4B083"/>
        <rFont val="新細明體"/>
        <family val="1"/>
        <charset val="136"/>
      </rPr>
      <t>右轉</t>
    </r>
    <r>
      <rPr>
        <sz val="10"/>
        <color rgb="FFF4B083"/>
        <rFont val="Calibri"/>
        <family val="2"/>
      </rPr>
      <t>,");</t>
    </r>
  </si>
  <si>
    <t xml:space="preserve">  } else if (CAR_MOVE_NO_FRONT[index] == "RR") {</t>
  </si>
  <si>
    <t xml:space="preserve">    for (int i = 0; i &lt; 2; i++) {</t>
  </si>
  <si>
    <t xml:space="preserve">      turnRight();</t>
  </si>
  <si>
    <t xml:space="preserve">      delay(RTimer);</t>
  </si>
  <si>
    <t xml:space="preserve">      stopCar();</t>
  </si>
  <si>
    <r>
      <t xml:space="preserve">      Serial.println("</t>
    </r>
    <r>
      <rPr>
        <sz val="10"/>
        <color rgb="FFF4B083"/>
        <rFont val="新細明體"/>
        <family val="1"/>
        <charset val="136"/>
      </rPr>
      <t>右轉</t>
    </r>
    <r>
      <rPr>
        <sz val="10"/>
        <color rgb="FFF4B083"/>
        <rFont val="Calibri"/>
        <family val="2"/>
      </rPr>
      <t>,");</t>
    </r>
  </si>
  <si>
    <t xml:space="preserve">  } else if (CAR_MOVE_NO_FRONT[index] == "L") {</t>
  </si>
  <si>
    <t xml:space="preserve">    turnLeft();</t>
  </si>
  <si>
    <t xml:space="preserve">    delay(LTimer);</t>
  </si>
  <si>
    <r>
      <t xml:space="preserve">    Serial.println("</t>
    </r>
    <r>
      <rPr>
        <sz val="10"/>
        <color rgb="FFF4B083"/>
        <rFont val="新細明體"/>
        <family val="1"/>
        <charset val="136"/>
      </rPr>
      <t>左轉</t>
    </r>
    <r>
      <rPr>
        <sz val="10"/>
        <color rgb="FFF4B083"/>
        <rFont val="Calibri"/>
        <family val="2"/>
      </rPr>
      <t>,");</t>
    </r>
  </si>
  <si>
    <r>
      <t xml:space="preserve">  //</t>
    </r>
    <r>
      <rPr>
        <sz val="10"/>
        <color rgb="FFF4B083"/>
        <rFont val="新細明體"/>
        <family val="1"/>
        <charset val="136"/>
      </rPr>
      <t>紀錄車頭方向</t>
    </r>
  </si>
  <si>
    <t xml:space="preserve">  CAR_INIT_DIRECT = targetDirect;</t>
  </si>
  <si>
    <r>
      <t>//</t>
    </r>
    <r>
      <rPr>
        <sz val="10"/>
        <color rgb="FFF4B083"/>
        <rFont val="新細明體"/>
        <family val="1"/>
        <charset val="136"/>
      </rPr>
      <t>取得循跡感測器值</t>
    </r>
  </si>
  <si>
    <t>void getTracks() {</t>
  </si>
  <si>
    <r>
      <t xml:space="preserve">  //</t>
    </r>
    <r>
      <rPr>
        <sz val="10"/>
        <color rgb="FFF4B083"/>
        <rFont val="新細明體"/>
        <family val="1"/>
        <charset val="136"/>
      </rPr>
      <t>格式：左前後右</t>
    </r>
    <r>
      <rPr>
        <sz val="10"/>
        <color rgb="FFF4B083"/>
        <rFont val="Calibri"/>
        <family val="2"/>
      </rPr>
      <t>(ex:0101)</t>
    </r>
  </si>
  <si>
    <t xml:space="preserve">  trackSensor[TRACK_LEFT] = digitalRead(TRACK_LEFT_PIN);</t>
  </si>
  <si>
    <t xml:space="preserve">  trackSensor[TRACK_FRONT] = digitalRead(TRACK_FRONT_PIN);</t>
  </si>
  <si>
    <t xml:space="preserve">  trackSensor[TRACK_BACK] = digitalRead(TRACK_BACK_PIN);</t>
  </si>
  <si>
    <t xml:space="preserve">  trackSensor[TRACK_RIGHT] = digitalRead(TRACK_RIGHT_PIN);</t>
  </si>
  <si>
    <t>void AiDetect() {</t>
  </si>
  <si>
    <t xml:space="preserve">  bool isDetectPerson = false;</t>
  </si>
  <si>
    <t xml:space="preserve">  bool isDetectCar = false;</t>
  </si>
  <si>
    <r>
      <t xml:space="preserve">  //</t>
    </r>
    <r>
      <rPr>
        <sz val="10"/>
        <color rgb="FFF4B083"/>
        <rFont val="新細明體"/>
        <family val="1"/>
        <charset val="136"/>
      </rPr>
      <t>直到沒有偵側到人</t>
    </r>
    <r>
      <rPr>
        <sz val="10"/>
        <color rgb="FFF4B083"/>
        <rFont val="Calibri"/>
        <family val="2"/>
      </rPr>
      <t>or</t>
    </r>
    <r>
      <rPr>
        <sz val="10"/>
        <color rgb="FFF4B083"/>
        <rFont val="新細明體"/>
        <family val="1"/>
        <charset val="136"/>
      </rPr>
      <t>車才離開迴圈</t>
    </r>
  </si>
  <si>
    <t xml:space="preserve">  do {</t>
  </si>
  <si>
    <r>
      <t xml:space="preserve">    //</t>
    </r>
    <r>
      <rPr>
        <sz val="10"/>
        <color rgb="FFF4B083"/>
        <rFont val="新細明體"/>
        <family val="1"/>
        <charset val="136"/>
      </rPr>
      <t>開始</t>
    </r>
    <r>
      <rPr>
        <sz val="10"/>
        <color rgb="FFF4B083"/>
        <rFont val="Calibri"/>
        <family val="2"/>
      </rPr>
      <t>AI</t>
    </r>
    <r>
      <rPr>
        <sz val="10"/>
        <color rgb="FFF4B083"/>
        <rFont val="新細明體"/>
        <family val="1"/>
        <charset val="136"/>
      </rPr>
      <t>識別物體</t>
    </r>
  </si>
  <si>
    <t xml:space="preserve">    startDetectObject();</t>
  </si>
  <si>
    <r>
      <t xml:space="preserve">    //</t>
    </r>
    <r>
      <rPr>
        <sz val="10"/>
        <color rgb="FFF4B083"/>
        <rFont val="新細明體"/>
        <family val="1"/>
        <charset val="136"/>
      </rPr>
      <t>在範圍內偵測到人</t>
    </r>
    <r>
      <rPr>
        <sz val="10"/>
        <color rgb="FFF4B083"/>
        <rFont val="Calibri"/>
        <family val="2"/>
      </rPr>
      <t>,</t>
    </r>
    <r>
      <rPr>
        <sz val="10"/>
        <color rgb="FFF4B083"/>
        <rFont val="新細明體"/>
        <family val="1"/>
        <charset val="136"/>
      </rPr>
      <t>車才算</t>
    </r>
  </si>
  <si>
    <t xml:space="preserve">    if ((aiX &gt;= 100 &amp;&amp; aiX &lt;= 220) &amp;&amp; (aiY &gt;= 60 &amp;&amp; aiY &lt;= 180)) {</t>
  </si>
  <si>
    <t xml:space="preserve">      if (aiId == PERSON_ID) {</t>
  </si>
  <si>
    <t xml:space="preserve">        isDetectPerson = true;</t>
  </si>
  <si>
    <r>
      <t xml:space="preserve">        Serial.println("</t>
    </r>
    <r>
      <rPr>
        <sz val="10"/>
        <color rgb="FFF4B083"/>
        <rFont val="新細明體"/>
        <family val="1"/>
        <charset val="136"/>
      </rPr>
      <t>人</t>
    </r>
    <r>
      <rPr>
        <sz val="10"/>
        <color rgb="FFF4B083"/>
        <rFont val="Calibri"/>
        <family val="2"/>
      </rPr>
      <t>");</t>
    </r>
  </si>
  <si>
    <t xml:space="preserve">      } else if (aiId == CAR_ID) {</t>
  </si>
  <si>
    <t xml:space="preserve">        isDetectCar = true;</t>
  </si>
  <si>
    <r>
      <t xml:space="preserve">        Serial.println("</t>
    </r>
    <r>
      <rPr>
        <sz val="10"/>
        <color rgb="FFF4B083"/>
        <rFont val="新細明體"/>
        <family val="1"/>
        <charset val="136"/>
      </rPr>
      <t>車</t>
    </r>
    <r>
      <rPr>
        <sz val="10"/>
        <color rgb="FFF4B083"/>
        <rFont val="Calibri"/>
        <family val="2"/>
      </rPr>
      <t>");</t>
    </r>
  </si>
  <si>
    <t xml:space="preserve">  } while (isDetectPerson || isDetectCar);</t>
  </si>
  <si>
    <t>void startDetectObject() {</t>
  </si>
  <si>
    <t xml:space="preserve">  if (!huskylens.request()) {</t>
  </si>
  <si>
    <t xml:space="preserve">    Serial.println(F("Fail to request data from HUSKYLENS, recheck the connection!"));</t>
  </si>
  <si>
    <t xml:space="preserve">    if (huskylens.available()) {</t>
  </si>
  <si>
    <t xml:space="preserve">      detection_now = true;</t>
  </si>
  <si>
    <t xml:space="preserve">      HUSKYLENSResult result = huskylens.read();</t>
  </si>
  <si>
    <t xml:space="preserve">      idCount = huskylens.countLearned();</t>
  </si>
  <si>
    <t xml:space="preserve">      if (result.command == COMMAND_RETURN_BLOCK) {</t>
  </si>
  <si>
    <t xml:space="preserve">        dataType = 0;</t>
  </si>
  <si>
    <t xml:space="preserve">        readData[0] = result.xCenter;</t>
  </si>
  <si>
    <t xml:space="preserve">        readData[1] = result.yCenter;</t>
  </si>
  <si>
    <t xml:space="preserve">        readData[2] = result.width;</t>
  </si>
  <si>
    <t xml:space="preserve">        readData[3] = result.height;</t>
  </si>
  <si>
    <t xml:space="preserve">        readData[4] = result.ID;</t>
  </si>
  <si>
    <t xml:space="preserve">      } else if (result.command == COMMAND_RETURN_ARROW) {</t>
  </si>
  <si>
    <t xml:space="preserve">        dataType = 1;</t>
  </si>
  <si>
    <t xml:space="preserve">        readData[0] = result.xOrigin;</t>
  </si>
  <si>
    <t xml:space="preserve">        readData[1] = result.yOrigin;</t>
  </si>
  <si>
    <t xml:space="preserve">        readData[2] = result.xTarget;</t>
  </si>
  <si>
    <t xml:space="preserve">        readData[3] = result.yTarget;</t>
  </si>
  <si>
    <t xml:space="preserve">      } else {</t>
  </si>
  <si>
    <t xml:space="preserve">        for (byte i = 0; i &lt; 5; i++) {</t>
  </si>
  <si>
    <t xml:space="preserve">          readData[i] = 0;</t>
  </si>
  <si>
    <t xml:space="preserve">        }</t>
  </si>
  <si>
    <t xml:space="preserve">      detection_now = false;</t>
  </si>
  <si>
    <t xml:space="preserve">  if (detection_now) {</t>
  </si>
  <si>
    <t xml:space="preserve">    aiId = readData[4];</t>
  </si>
  <si>
    <t xml:space="preserve">    aiX = readData[0];</t>
  </si>
  <si>
    <t xml:space="preserve">    aiY = readData[1];</t>
  </si>
  <si>
    <t xml:space="preserve">    aiWidth = readData[2];</t>
  </si>
  <si>
    <t xml:space="preserve">    aiHeight = readData[3];</t>
  </si>
  <si>
    <r>
      <t xml:space="preserve">    //id=0</t>
    </r>
    <r>
      <rPr>
        <sz val="10"/>
        <color rgb="FFF4B083"/>
        <rFont val="新細明體"/>
        <family val="1"/>
        <charset val="136"/>
      </rPr>
      <t>表示有辨識到物體，但該物體沒有被學習</t>
    </r>
  </si>
  <si>
    <t xml:space="preserve">    if (aiId &gt; 0) {</t>
  </si>
  <si>
    <t xml:space="preserve">      Serial.print(aiId);</t>
  </si>
  <si>
    <t xml:space="preserve">    aiId = 0;</t>
  </si>
  <si>
    <t xml:space="preserve">    aiX = 0;</t>
  </si>
  <si>
    <t xml:space="preserve">    aiY = 0;</t>
  </si>
  <si>
    <t xml:space="preserve">    aiWidth = 0;</t>
  </si>
  <si>
    <t xml:space="preserve">    aiHeight = 0;</t>
  </si>
  <si>
    <t>int mapDirectToIndex(char direct) {</t>
  </si>
  <si>
    <t xml:space="preserve">  for (int i = 0; i &lt; 4; i++) {</t>
  </si>
  <si>
    <t xml:space="preserve">    if (MAP_DIRECT[i] == direct) {</t>
  </si>
  <si>
    <t xml:space="preserve">      return i;</t>
  </si>
  <si>
    <t xml:space="preserve">    };</t>
  </si>
  <si>
    <t xml:space="preserve">  return 0;</t>
  </si>
  <si>
    <t>char* carDegreeToMove(int degree) {</t>
  </si>
  <si>
    <t xml:space="preserve">  return CAR_MOVE[index];</t>
  </si>
  <si>
    <t>int mapDirectToCarDegree(char firstDirect, char NextDirect) {</t>
  </si>
  <si>
    <t xml:space="preserve">  int firstIndex = mapDirectToIndex(firstDirect);</t>
  </si>
  <si>
    <t xml:space="preserve">  int NextIndex = mapDirectToIndex(NextDirect);</t>
  </si>
  <si>
    <t xml:space="preserve">  if (NextIndex &lt; firstIndex) {</t>
  </si>
  <si>
    <t xml:space="preserve">    NextIndex += 4;</t>
  </si>
  <si>
    <t xml:space="preserve">  };</t>
  </si>
  <si>
    <t xml:space="preserve">  int degree = (NextIndex - firstIndex) * 90;</t>
  </si>
  <si>
    <t xml:space="preserve">  return degree;</t>
  </si>
  <si>
    <t>void convertXyToCarMove() {</t>
  </si>
  <si>
    <r>
      <t xml:space="preserve">  //</t>
    </r>
    <r>
      <rPr>
        <sz val="10"/>
        <color rgb="FFF4B083"/>
        <rFont val="新細明體"/>
        <family val="1"/>
        <charset val="136"/>
      </rPr>
      <t>反轉陣列</t>
    </r>
    <r>
      <rPr>
        <sz val="10"/>
        <color rgb="FFF4B083"/>
        <rFont val="Calibri"/>
        <family val="2"/>
      </rPr>
      <t>(</t>
    </r>
    <r>
      <rPr>
        <sz val="10"/>
        <color rgb="FFF4B083"/>
        <rFont val="新細明體"/>
        <family val="1"/>
        <charset val="136"/>
      </rPr>
      <t>原本</t>
    </r>
    <r>
      <rPr>
        <sz val="10"/>
        <color rgb="FFF4B083"/>
        <rFont val="Calibri"/>
        <family val="2"/>
      </rPr>
      <t>A*</t>
    </r>
    <r>
      <rPr>
        <sz val="10"/>
        <color rgb="FFF4B083"/>
        <rFont val="新細明體"/>
        <family val="1"/>
        <charset val="136"/>
      </rPr>
      <t>輸出結果相反</t>
    </r>
    <r>
      <rPr>
        <sz val="10"/>
        <color rgb="FFF4B083"/>
        <rFont val="Calibri"/>
        <family val="2"/>
      </rPr>
      <t>)</t>
    </r>
  </si>
  <si>
    <t xml:space="preserve">  reverseStringArray(pathXY, pathCount + 1);</t>
  </si>
  <si>
    <t xml:space="preserve">  reverseCharArray(pathMapDirect, pathCount + 1);</t>
  </si>
  <si>
    <r>
      <t xml:space="preserve">  //</t>
    </r>
    <r>
      <rPr>
        <sz val="10"/>
        <color rgb="FFF4B083"/>
        <rFont val="新細明體"/>
        <family val="1"/>
        <charset val="136"/>
      </rPr>
      <t>將地圖方向</t>
    </r>
    <r>
      <rPr>
        <sz val="10"/>
        <color rgb="FFF4B083"/>
        <rFont val="Calibri"/>
        <family val="2"/>
      </rPr>
      <t>URDL</t>
    </r>
    <r>
      <rPr>
        <sz val="10"/>
        <color rgb="FFF4B083"/>
        <rFont val="新細明體"/>
        <family val="1"/>
        <charset val="136"/>
      </rPr>
      <t>轉成順時針角度</t>
    </r>
    <r>
      <rPr>
        <sz val="10"/>
        <color rgb="FFF4B083"/>
        <rFont val="Calibri"/>
        <family val="2"/>
      </rPr>
      <t>90</t>
    </r>
    <r>
      <rPr>
        <sz val="10"/>
        <color rgb="FFF4B083"/>
        <rFont val="新細明體"/>
        <family val="1"/>
        <charset val="136"/>
      </rPr>
      <t>°</t>
    </r>
    <r>
      <rPr>
        <sz val="10"/>
        <color rgb="FFF4B083"/>
        <rFont val="Calibri"/>
        <family val="2"/>
      </rPr>
      <t>,180</t>
    </r>
    <r>
      <rPr>
        <sz val="10"/>
        <color rgb="FFF4B083"/>
        <rFont val="新細明體"/>
        <family val="1"/>
        <charset val="136"/>
      </rPr>
      <t>°</t>
    </r>
    <r>
      <rPr>
        <sz val="10"/>
        <color rgb="FFF4B083"/>
        <rFont val="Calibri"/>
        <family val="2"/>
      </rPr>
      <t>,270</t>
    </r>
    <r>
      <rPr>
        <sz val="10"/>
        <color rgb="FFF4B083"/>
        <rFont val="新細明體"/>
        <family val="1"/>
        <charset val="136"/>
      </rPr>
      <t>°</t>
    </r>
  </si>
  <si>
    <t xml:space="preserve">  for (int i = 0; i &lt; pathCount + 1; i++) {</t>
  </si>
  <si>
    <t xml:space="preserve">    pathCarDegree[i] = mapDirectToCarDegree(pathMapDirect[i], pathMapDirect[i + 1]);</t>
  </si>
  <si>
    <r>
      <t xml:space="preserve">  //</t>
    </r>
    <r>
      <rPr>
        <sz val="10"/>
        <color rgb="FFF4B083"/>
        <rFont val="新細明體"/>
        <family val="1"/>
        <charset val="136"/>
      </rPr>
      <t>將角度轉換成車子移動</t>
    </r>
    <r>
      <rPr>
        <sz val="10"/>
        <color rgb="FFF4B083"/>
        <rFont val="Calibri"/>
        <family val="2"/>
      </rPr>
      <t>F,RF,RRF,LF</t>
    </r>
  </si>
  <si>
    <t xml:space="preserve">  for (int i = 0; i &lt; pathCount; i++) {</t>
  </si>
  <si>
    <t xml:space="preserve">    pathCarMove[i] = carDegreeToMove(pathCarDegree[i]);</t>
  </si>
  <si>
    <t>void printAStarResult() {</t>
  </si>
  <si>
    <r>
      <t xml:space="preserve">  //</t>
    </r>
    <r>
      <rPr>
        <sz val="10"/>
        <color rgb="FFF4B083"/>
        <rFont val="新細明體"/>
        <family val="1"/>
        <charset val="136"/>
      </rPr>
      <t>印出地圖座標</t>
    </r>
  </si>
  <si>
    <t xml:space="preserve">    Serial.print(pathXY[i]);</t>
  </si>
  <si>
    <r>
      <t xml:space="preserve">    Serial.print("</t>
    </r>
    <r>
      <rPr>
        <sz val="10"/>
        <color rgb="FFF4B083"/>
        <rFont val="新細明體"/>
        <family val="1"/>
        <charset val="136"/>
      </rPr>
      <t>→</t>
    </r>
    <r>
      <rPr>
        <sz val="10"/>
        <color rgb="FFF4B083"/>
        <rFont val="Calibri"/>
        <family val="2"/>
      </rPr>
      <t>");</t>
    </r>
  </si>
  <si>
    <r>
      <t xml:space="preserve">  //</t>
    </r>
    <r>
      <rPr>
        <sz val="10"/>
        <color rgb="FFF4B083"/>
        <rFont val="新細明體"/>
        <family val="1"/>
        <charset val="136"/>
      </rPr>
      <t>印出地圖上下左右方向</t>
    </r>
  </si>
  <si>
    <t xml:space="preserve">    Serial.print(pathMapDirect[i]);</t>
  </si>
  <si>
    <r>
      <t xml:space="preserve">    Serial.print(</t>
    </r>
    <r>
      <rPr>
        <sz val="10"/>
        <color rgb="FF70AD47"/>
        <rFont val="Calibri"/>
        <family val="2"/>
      </rPr>
      <t>\</t>
    </r>
    <r>
      <rPr>
        <sz val="10"/>
        <color rgb="FFF4B083"/>
        <rFont val="Calibri"/>
        <family val="2"/>
      </rPr>
      <t>',</t>
    </r>
    <r>
      <rPr>
        <sz val="10"/>
        <color rgb="FF70AD47"/>
        <rFont val="Calibri"/>
        <family val="2"/>
      </rPr>
      <t>\</t>
    </r>
    <r>
      <rPr>
        <sz val="10"/>
        <color rgb="FFF4B083"/>
        <rFont val="Calibri"/>
        <family val="2"/>
      </rPr>
      <t>');</t>
    </r>
  </si>
  <si>
    <r>
      <t xml:space="preserve">  //</t>
    </r>
    <r>
      <rPr>
        <sz val="10"/>
        <color rgb="FFF4B083"/>
        <rFont val="新細明體"/>
        <family val="1"/>
        <charset val="136"/>
      </rPr>
      <t>印出角度</t>
    </r>
  </si>
  <si>
    <t xml:space="preserve">    Serial.print(pathCarDegree[i]);</t>
  </si>
  <si>
    <r>
      <t xml:space="preserve">  //</t>
    </r>
    <r>
      <rPr>
        <sz val="10"/>
        <color rgb="FFF4B083"/>
        <rFont val="新細明體"/>
        <family val="1"/>
        <charset val="136"/>
      </rPr>
      <t>印出車子移動指令</t>
    </r>
  </si>
  <si>
    <t xml:space="preserve">    Serial.print(pathCarMove[i]);</t>
  </si>
  <si>
    <t>void reverseCharArray(char arr[], int length) {</t>
  </si>
  <si>
    <t xml:space="preserve">  int start = 0;</t>
  </si>
  <si>
    <t xml:space="preserve">  int end = length - 1;</t>
  </si>
  <si>
    <t xml:space="preserve">  while (start &lt; end) {</t>
  </si>
  <si>
    <r>
      <t xml:space="preserve">    // </t>
    </r>
    <r>
      <rPr>
        <sz val="10"/>
        <color rgb="FFF4B083"/>
        <rFont val="新細明體"/>
        <family val="1"/>
        <charset val="136"/>
      </rPr>
      <t>交換陣列中的元素</t>
    </r>
  </si>
  <si>
    <t xml:space="preserve">    char temp = arr[start];</t>
  </si>
  <si>
    <t xml:space="preserve">    arr[start] = arr[end];</t>
  </si>
  <si>
    <t xml:space="preserve">    arr[end] = temp;</t>
  </si>
  <si>
    <r>
      <t xml:space="preserve">    // </t>
    </r>
    <r>
      <rPr>
        <sz val="10"/>
        <color rgb="FFF4B083"/>
        <rFont val="新細明體"/>
        <family val="1"/>
        <charset val="136"/>
      </rPr>
      <t>移動指標以繼續反轉</t>
    </r>
  </si>
  <si>
    <t xml:space="preserve">    start++;</t>
  </si>
  <si>
    <t xml:space="preserve">    end--;</t>
  </si>
  <si>
    <t>void reverseStringArray(String arr[], int length) {</t>
  </si>
  <si>
    <t xml:space="preserve">    String temp = arr[start];</t>
  </si>
  <si>
    <r>
      <t>//</t>
    </r>
    <r>
      <rPr>
        <sz val="10"/>
        <color rgb="FFF4B083"/>
        <rFont val="新細明體"/>
        <family val="1"/>
        <charset val="136"/>
      </rPr>
      <t>設起訖點</t>
    </r>
  </si>
  <si>
    <t>void setStartEndPoint(String start, String end) {</t>
  </si>
  <si>
    <t xml:space="preserve">  startPoint = start;</t>
  </si>
  <si>
    <t xml:space="preserve">  endPoint = end;</t>
  </si>
  <si>
    <t xml:space="preserve">  if (startPoint == GOODS_POINT) {</t>
  </si>
  <si>
    <t xml:space="preserve">    startRow = 0;</t>
  </si>
  <si>
    <t xml:space="preserve">    startCol = 0;</t>
  </si>
  <si>
    <t xml:space="preserve">  } else if (startPoint == CHARGE_POINT) {</t>
  </si>
  <si>
    <t xml:space="preserve">    startRow = 3;</t>
  </si>
  <si>
    <t xml:space="preserve">  } else if (startPoint == Recipient_POINT) {</t>
  </si>
  <si>
    <t xml:space="preserve">    startCol = 5;</t>
  </si>
  <si>
    <t xml:space="preserve">  if (endPoint == GOODS_POINT) {</t>
  </si>
  <si>
    <t xml:space="preserve">    endRow = 0;</t>
  </si>
  <si>
    <t xml:space="preserve">    endCol = 0;</t>
  </si>
  <si>
    <t xml:space="preserve">  } else if (endPoint == CHARGE_POINT) {</t>
  </si>
  <si>
    <t xml:space="preserve">    endRow = 3;</t>
  </si>
  <si>
    <t xml:space="preserve">  } else if (endPoint == Recipient_POINT) {</t>
  </si>
  <si>
    <t xml:space="preserve">    endCol = 5;</t>
  </si>
  <si>
    <t>bool starAStarPlan(char* target) {</t>
  </si>
  <si>
    <r>
      <t xml:space="preserve">  setStartEndPoint(currentPoint, target);                             //</t>
    </r>
    <r>
      <rPr>
        <sz val="10"/>
        <color rgb="FFF4B083"/>
        <rFont val="新細明體"/>
        <family val="1"/>
        <charset val="136"/>
      </rPr>
      <t>設起訖點</t>
    </r>
  </si>
  <si>
    <r>
      <t xml:space="preserve">  bool isFindPath = aStar(grid, startRow, startCol, endRow, endCol);  //A*</t>
    </r>
    <r>
      <rPr>
        <sz val="10"/>
        <color rgb="FFF4B083"/>
        <rFont val="新細明體"/>
        <family val="1"/>
        <charset val="136"/>
      </rPr>
      <t>演算</t>
    </r>
  </si>
  <si>
    <t xml:space="preserve">  return isFindPath;</t>
  </si>
  <si>
    <t>void starNav(bool isFindPath, char* target) {</t>
  </si>
  <si>
    <t xml:space="preserve">  if (isFindPath) {</t>
  </si>
  <si>
    <r>
      <t xml:space="preserve">    Serial.println("</t>
    </r>
    <r>
      <rPr>
        <sz val="10"/>
        <color rgb="FFF4B083"/>
        <rFont val="新細明體"/>
        <family val="1"/>
        <charset val="136"/>
      </rPr>
      <t>找到路徑</t>
    </r>
    <r>
      <rPr>
        <sz val="10"/>
        <color rgb="FFF4B083"/>
        <rFont val="Calibri"/>
        <family val="2"/>
      </rPr>
      <t>!");</t>
    </r>
  </si>
  <si>
    <r>
      <t xml:space="preserve">    //</t>
    </r>
    <r>
      <rPr>
        <sz val="10"/>
        <color rgb="FFF4B083"/>
        <rFont val="新細明體"/>
        <family val="1"/>
        <charset val="136"/>
      </rPr>
      <t>座標起點</t>
    </r>
  </si>
  <si>
    <t xml:space="preserve">    pathXY[pathCount] = String(startRow) + "," + String(startCol);</t>
  </si>
  <si>
    <r>
      <t xml:space="preserve">    //</t>
    </r>
    <r>
      <rPr>
        <sz val="10"/>
        <color rgb="FFF4B083"/>
        <rFont val="新細明體"/>
        <family val="1"/>
        <charset val="136"/>
      </rPr>
      <t>車頭初始方向</t>
    </r>
  </si>
  <si>
    <t xml:space="preserve">    pathMapDirect[pathCount] = CAR_INIT_DIRECT;</t>
  </si>
  <si>
    <r>
      <t xml:space="preserve">    //</t>
    </r>
    <r>
      <rPr>
        <sz val="10"/>
        <color rgb="FFF4B083"/>
        <rFont val="新細明體"/>
        <family val="1"/>
        <charset val="136"/>
      </rPr>
      <t>座標轉換成車子移動指令</t>
    </r>
  </si>
  <si>
    <t xml:space="preserve">    convertXyToCarMove();</t>
  </si>
  <si>
    <r>
      <t xml:space="preserve">    //</t>
    </r>
    <r>
      <rPr>
        <sz val="10"/>
        <color rgb="FFF4B083"/>
        <rFont val="新細明體"/>
        <family val="1"/>
        <charset val="136"/>
      </rPr>
      <t>印出結果</t>
    </r>
  </si>
  <si>
    <t xml:space="preserve">    printAStarResult();</t>
  </si>
  <si>
    <r>
      <t xml:space="preserve">    //</t>
    </r>
    <r>
      <rPr>
        <sz val="10"/>
        <color rgb="FFF4B083"/>
        <rFont val="新細明體"/>
        <family val="1"/>
        <charset val="136"/>
      </rPr>
      <t>開始移動實際車子</t>
    </r>
    <r>
      <rPr>
        <sz val="10"/>
        <color rgb="FFF4B083"/>
        <rFont val="Calibri"/>
        <family val="2"/>
      </rPr>
      <t>(</t>
    </r>
    <r>
      <rPr>
        <sz val="10"/>
        <color rgb="FFF4B083"/>
        <rFont val="新細明體"/>
        <family val="1"/>
        <charset val="136"/>
      </rPr>
      <t>含雲端平台</t>
    </r>
    <r>
      <rPr>
        <sz val="10"/>
        <color rgb="FFF4B083"/>
        <rFont val="Calibri"/>
        <family val="2"/>
      </rPr>
      <t>GPS</t>
    </r>
    <r>
      <rPr>
        <sz val="10"/>
        <color rgb="FFF4B083"/>
        <rFont val="新細明體"/>
        <family val="1"/>
        <charset val="136"/>
      </rPr>
      <t>模擬</t>
    </r>
    <r>
      <rPr>
        <sz val="10"/>
        <color rgb="FFF4B083"/>
        <rFont val="Calibri"/>
        <family val="2"/>
      </rPr>
      <t>)</t>
    </r>
  </si>
  <si>
    <t xml:space="preserve">    goCar();</t>
  </si>
  <si>
    <r>
      <t xml:space="preserve">    //</t>
    </r>
    <r>
      <rPr>
        <sz val="10"/>
        <color rgb="FFF4B083"/>
        <rFont val="新細明體"/>
        <family val="1"/>
        <charset val="136"/>
      </rPr>
      <t>紀錄</t>
    </r>
  </si>
  <si>
    <r>
      <t xml:space="preserve">    CAR_INIT_DIRECT = pathMapDirect[pathCount];  //</t>
    </r>
    <r>
      <rPr>
        <sz val="10"/>
        <color rgb="FFF4B083"/>
        <rFont val="新細明體"/>
        <family val="1"/>
        <charset val="136"/>
      </rPr>
      <t>最後車頭方向</t>
    </r>
    <r>
      <rPr>
        <sz val="10"/>
        <color rgb="FFF4B083"/>
        <rFont val="Calibri"/>
        <family val="2"/>
      </rPr>
      <t>,</t>
    </r>
    <r>
      <rPr>
        <sz val="10"/>
        <color rgb="FFF4B083"/>
        <rFont val="新細明體"/>
        <family val="1"/>
        <charset val="136"/>
      </rPr>
      <t>當成下次導航車頭起始方向</t>
    </r>
  </si>
  <si>
    <r>
      <t xml:space="preserve">    currentPoint = target;                       //</t>
    </r>
    <r>
      <rPr>
        <sz val="10"/>
        <color rgb="FFF4B083"/>
        <rFont val="新細明體"/>
        <family val="1"/>
        <charset val="136"/>
      </rPr>
      <t>目前車子位置</t>
    </r>
  </si>
  <si>
    <r>
      <t xml:space="preserve">    Serial.println("</t>
    </r>
    <r>
      <rPr>
        <sz val="10"/>
        <color rgb="FFF4B083"/>
        <rFont val="新細明體"/>
        <family val="1"/>
        <charset val="136"/>
      </rPr>
      <t>未找到路徑</t>
    </r>
    <r>
      <rPr>
        <sz val="10"/>
        <color rgb="FFF4B083"/>
        <rFont val="Calibri"/>
        <family val="2"/>
      </rPr>
      <t>.");</t>
    </r>
  </si>
  <si>
    <t>void standByAiCam() {</t>
  </si>
  <si>
    <r>
      <t xml:space="preserve">  //A</t>
    </r>
    <r>
      <rPr>
        <sz val="10"/>
        <color rgb="FFF4B083"/>
        <rFont val="新細明體"/>
        <family val="1"/>
        <charset val="136"/>
      </rPr>
      <t>鏡頭上</t>
    </r>
  </si>
  <si>
    <t xml:space="preserve">  servoAiCam.write(ANGLE_AI_CAM_UP);</t>
  </si>
  <si>
    <r>
      <t xml:space="preserve">  //Hsukylens</t>
    </r>
    <r>
      <rPr>
        <sz val="10"/>
        <color rgb="FFF4B083"/>
        <rFont val="新細明體"/>
        <family val="1"/>
        <charset val="136"/>
      </rPr>
      <t>人臉識別模式</t>
    </r>
  </si>
  <si>
    <t xml:space="preserve">  huskylens.writeAlgorithm(ALGORITHM_FACE_RECOGNITION);</t>
  </si>
  <si>
    <t xml:space="preserve">  CurrentAlgo = "ALGORITHM_FACE_RECOGNITION";</t>
  </si>
  <si>
    <t>float getBusPowerPercent() {</t>
  </si>
  <si>
    <r>
      <t xml:space="preserve">  const float minVolt = 6.3;  //</t>
    </r>
    <r>
      <rPr>
        <sz val="10"/>
        <color rgb="FFF4B083"/>
        <rFont val="新細明體"/>
        <family val="1"/>
        <charset val="136"/>
      </rPr>
      <t>以</t>
    </r>
    <r>
      <rPr>
        <sz val="10"/>
        <color rgb="FFF4B083"/>
        <rFont val="Calibri"/>
        <family val="2"/>
      </rPr>
      <t>7.4v</t>
    </r>
    <r>
      <rPr>
        <sz val="10"/>
        <color rgb="FFF4B083"/>
        <rFont val="新細明體"/>
        <family val="1"/>
        <charset val="136"/>
      </rPr>
      <t>鋰電池為準</t>
    </r>
  </si>
  <si>
    <r>
      <t xml:space="preserve">  const float maxVolt = 8.2;  //</t>
    </r>
    <r>
      <rPr>
        <sz val="10"/>
        <color rgb="FFF4B083"/>
        <rFont val="新細明體"/>
        <family val="1"/>
        <charset val="136"/>
      </rPr>
      <t>以</t>
    </r>
    <r>
      <rPr>
        <sz val="10"/>
        <color rgb="FFF4B083"/>
        <rFont val="Calibri"/>
        <family val="2"/>
      </rPr>
      <t>7.4v</t>
    </r>
    <r>
      <rPr>
        <sz val="10"/>
        <color rgb="FFF4B083"/>
        <rFont val="新細明體"/>
        <family val="1"/>
        <charset val="136"/>
      </rPr>
      <t>鋰電池為準</t>
    </r>
  </si>
  <si>
    <r>
      <t xml:space="preserve">  //</t>
    </r>
    <r>
      <rPr>
        <sz val="10"/>
        <color rgb="FFF4B083"/>
        <rFont val="新細明體"/>
        <family val="1"/>
        <charset val="136"/>
      </rPr>
      <t>測電壓電流</t>
    </r>
  </si>
  <si>
    <t xml:space="preserve">  shuntvoltage = ina219.getShuntVoltage_mV();</t>
  </si>
  <si>
    <t xml:space="preserve">  busvoltage = ina219.getBusVoltage_V();</t>
  </si>
  <si>
    <t xml:space="preserve">  current_mA = ina219.getCurrent_mA();</t>
  </si>
  <si>
    <t xml:space="preserve">  power_mW = ina219.getPower_mW();</t>
  </si>
  <si>
    <t xml:space="preserve">  loadvoltage = busvoltage + (shuntvoltage / 1000);</t>
  </si>
  <si>
    <t xml:space="preserve">  return ((busvoltage - minVolt) / (maxVolt - minVolt));</t>
  </si>
  <si>
    <t>void startCharge() {</t>
  </si>
  <si>
    <r>
      <t xml:space="preserve">  //</t>
    </r>
    <r>
      <rPr>
        <sz val="10"/>
        <color rgb="FFF4B083"/>
        <rFont val="新細明體"/>
        <family val="1"/>
        <charset val="136"/>
      </rPr>
      <t>導航至充電站</t>
    </r>
  </si>
  <si>
    <t xml:space="preserve">  bool isFindPath = starAStarPlan(CHARGE_POINT);</t>
  </si>
  <si>
    <t xml:space="preserve">  starNav(isFindPath, CHARGE_POINT);</t>
  </si>
  <si>
    <r>
      <t xml:space="preserve">  //</t>
    </r>
    <r>
      <rPr>
        <sz val="10"/>
        <color rgb="FFF4B083"/>
        <rFont val="新細明體"/>
        <family val="1"/>
        <charset val="136"/>
      </rPr>
      <t>進充電站前，車子原地轉向，車頭要朝左</t>
    </r>
    <r>
      <rPr>
        <sz val="10"/>
        <color rgb="FFF4B083"/>
        <rFont val="Calibri"/>
        <family val="2"/>
      </rPr>
      <t>L</t>
    </r>
  </si>
  <si>
    <r>
      <t xml:space="preserve">  carHeadTurn(</t>
    </r>
    <r>
      <rPr>
        <sz val="10"/>
        <color rgb="FF70AD47"/>
        <rFont val="Calibri"/>
        <family val="2"/>
      </rPr>
      <t>\</t>
    </r>
    <r>
      <rPr>
        <sz val="10"/>
        <color rgb="FFF4B083"/>
        <rFont val="Calibri"/>
        <family val="2"/>
      </rPr>
      <t>'L</t>
    </r>
    <r>
      <rPr>
        <sz val="10"/>
        <color rgb="FF70AD47"/>
        <rFont val="Calibri"/>
        <family val="2"/>
      </rPr>
      <t>\</t>
    </r>
    <r>
      <rPr>
        <sz val="10"/>
        <color rgb="FFF4B083"/>
        <rFont val="Calibri"/>
        <family val="2"/>
      </rPr>
      <t>');</t>
    </r>
  </si>
  <si>
    <r>
      <t xml:space="preserve">  //</t>
    </r>
    <r>
      <rPr>
        <sz val="10"/>
        <color rgb="FFF4B083"/>
        <rFont val="新細明體"/>
        <family val="1"/>
        <charset val="136"/>
      </rPr>
      <t>接著倒車進入充電站</t>
    </r>
  </si>
  <si>
    <t xml:space="preserve">  backward();</t>
  </si>
  <si>
    <r>
      <t xml:space="preserve">  delay(2000);  //</t>
    </r>
    <r>
      <rPr>
        <sz val="10"/>
        <color rgb="FFF4B083"/>
        <rFont val="新細明體"/>
        <family val="1"/>
        <charset val="136"/>
      </rPr>
      <t>倒車</t>
    </r>
    <r>
      <rPr>
        <sz val="10"/>
        <color rgb="FFF4B083"/>
        <rFont val="Calibri"/>
        <family val="2"/>
      </rPr>
      <t>2</t>
    </r>
    <r>
      <rPr>
        <sz val="10"/>
        <color rgb="FFF4B083"/>
        <rFont val="新細明體"/>
        <family val="1"/>
        <charset val="136"/>
      </rPr>
      <t>秒</t>
    </r>
  </si>
  <si>
    <r>
      <t xml:space="preserve">  //</t>
    </r>
    <r>
      <rPr>
        <sz val="10"/>
        <color rgb="FFF4B083"/>
        <rFont val="新細明體"/>
        <family val="1"/>
        <charset val="136"/>
      </rPr>
      <t>充電中……</t>
    </r>
  </si>
  <si>
    <t xml:space="preserve">  float percent = 0.0;</t>
  </si>
  <si>
    <t xml:space="preserve">  while (percent &lt; 1) {  //100%</t>
  </si>
  <si>
    <t xml:space="preserve">    percent = getBusPowerPercent();</t>
  </si>
  <si>
    <t xml:space="preserve">    delay(10000);</t>
  </si>
  <si>
    <r>
      <t xml:space="preserve">  //</t>
    </r>
    <r>
      <rPr>
        <sz val="10"/>
        <color rgb="FFF4B083"/>
        <rFont val="新細明體"/>
        <family val="1"/>
        <charset val="136"/>
      </rPr>
      <t>充電完成，車子往前開出充電站</t>
    </r>
  </si>
  <si>
    <t xml:space="preserve">  forward();</t>
  </si>
  <si>
    <r>
      <t xml:space="preserve">  delay(2000);  //</t>
    </r>
    <r>
      <rPr>
        <sz val="10"/>
        <color rgb="FFF4B083"/>
        <rFont val="新細明體"/>
        <family val="1"/>
        <charset val="136"/>
      </rPr>
      <t>往前</t>
    </r>
    <r>
      <rPr>
        <sz val="10"/>
        <color rgb="FFF4B083"/>
        <rFont val="Calibri"/>
        <family val="2"/>
      </rPr>
      <t>2</t>
    </r>
    <r>
      <rPr>
        <sz val="10"/>
        <color rgb="FFF4B083"/>
        <rFont val="新細明體"/>
        <family val="1"/>
        <charset val="136"/>
      </rPr>
      <t>秒</t>
    </r>
  </si>
  <si>
    <r>
      <t xml:space="preserve">  //</t>
    </r>
    <r>
      <rPr>
        <sz val="10"/>
        <color rgb="FFF4B083"/>
        <rFont val="新細明體"/>
        <family val="1"/>
        <charset val="136"/>
      </rPr>
      <t>完成充電，導航回物流站</t>
    </r>
  </si>
  <si>
    <t xml:space="preserve">  isFindPath = starAStarPlan(GOODS_POINT);</t>
  </si>
  <si>
    <t xml:space="preserve">  starNav(isFindPath, GOODS_POINT);</t>
  </si>
  <si>
    <r>
      <t>'</t>
    </r>
    <r>
      <rPr>
        <sz val="10"/>
        <color theme="1"/>
        <rFont val="Calibri"/>
        <family val="2"/>
      </rPr>
      <t>SoftwareSerial ESP32Serial(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value_rx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value_tx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</si>
  <si>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//UART</t>
    </r>
    <r>
      <rPr>
        <sz val="10"/>
        <color theme="1"/>
        <rFont val="新細明體"/>
        <family val="1"/>
        <charset val="136"/>
      </rPr>
      <t>通訊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接收</t>
    </r>
    <r>
      <rPr>
        <sz val="10"/>
        <color theme="1"/>
        <rFont val="Calibri"/>
        <family val="2"/>
      </rPr>
      <t>ESP32</t>
    </r>
    <r>
      <rPr>
        <sz val="10"/>
        <color theme="1"/>
        <rFont val="新細明體"/>
        <family val="1"/>
        <charset val="136"/>
      </rPr>
      <t>傳來的</t>
    </r>
    <r>
      <rPr>
        <sz val="10"/>
        <color theme="1"/>
        <rFont val="Calibri"/>
        <family val="2"/>
      </rPr>
      <t>MQTT</t>
    </r>
    <r>
      <rPr>
        <sz val="10"/>
        <color theme="1"/>
        <rFont val="新細明體"/>
        <family val="1"/>
        <charset val="136"/>
      </rPr>
      <t>訊息</t>
    </r>
    <r>
      <rPr>
        <sz val="10"/>
        <color theme="1"/>
        <rFont val="Calibri"/>
        <family val="2"/>
      </rPr>
      <t>)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</si>
  <si>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//4way</t>
    </r>
    <r>
      <rPr>
        <sz val="10"/>
        <color theme="1"/>
        <rFont val="新細明體"/>
        <family val="1"/>
        <charset val="136"/>
      </rPr>
      <t>循跡感測器腳位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</si>
  <si>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觸發到白線回傳</t>
    </r>
    <r>
      <rPr>
        <sz val="10"/>
        <color theme="1"/>
        <rFont val="Calibri"/>
        <family val="2"/>
      </rPr>
      <t>0</t>
    </r>
    <r>
      <rPr>
        <sz val="10"/>
        <color theme="1"/>
        <rFont val="新細明體"/>
        <family val="1"/>
        <charset val="136"/>
      </rPr>
      <t>或</t>
    </r>
    <r>
      <rPr>
        <sz val="10"/>
        <color theme="1"/>
        <rFont val="Calibri"/>
        <family val="2"/>
      </rPr>
      <t>1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</si>
  <si>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貨斗伺服馬達腳位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角度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</si>
  <si>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//AI</t>
    </r>
    <r>
      <rPr>
        <sz val="10"/>
        <color theme="1"/>
        <rFont val="新細明體"/>
        <family val="1"/>
        <charset val="136"/>
      </rPr>
      <t>鏡頭伺服馬達腳位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角度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</si>
  <si>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簽收鈕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</si>
  <si>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//L298N</t>
    </r>
    <r>
      <rPr>
        <sz val="10"/>
        <color theme="1"/>
        <rFont val="新細明體"/>
        <family val="1"/>
        <charset val="136"/>
      </rPr>
      <t>腳位</t>
    </r>
    <r>
      <rPr>
        <sz val="12"/>
        <color rgb="FF538135"/>
        <rFont val="Calibri"/>
        <family val="2"/>
      </rPr>
      <t>'</t>
    </r>
  </si>
  <si>
    <r>
      <t>// ===========A*</t>
    </r>
    <r>
      <rPr>
        <sz val="10"/>
        <color theme="1"/>
        <rFont val="新細明體"/>
        <family val="1"/>
        <charset val="136"/>
      </rPr>
      <t>演算法</t>
    </r>
    <r>
      <rPr>
        <sz val="10"/>
        <color theme="1"/>
        <rFont val="Calibri"/>
        <family val="2"/>
      </rPr>
      <t xml:space="preserve"> Start===========</t>
    </r>
  </si>
  <si>
    <t>bool aStar(int grid[numRows][numCols], int startRow, int startCol, int endRow, int endCol) {</t>
  </si>
  <si>
    <t xml:space="preserve">  Node* openList[numRows * numCols];</t>
  </si>
  <si>
    <t xml:space="preserve">  Node* closedList[numRows * numCols];</t>
  </si>
  <si>
    <t xml:space="preserve">  int openListCount = 0;</t>
  </si>
  <si>
    <t xml:space="preserve">  int closedListCount = 0;</t>
  </si>
  <si>
    <t xml:space="preserve">  Node* startNode = new Node(startRow, startCol);</t>
  </si>
  <si>
    <t xml:space="preserve">  Node* endNode = new Node(endRow, endCol);</t>
  </si>
  <si>
    <t xml:space="preserve">  startNode-&gt;calculateH(endRow, endCol);</t>
  </si>
  <si>
    <t xml:space="preserve">  startNode-&gt;f = startNode-&gt;g + startNode-&gt;h;</t>
  </si>
  <si>
    <t xml:space="preserve">  openList[openListCount++] = startNode;</t>
  </si>
  <si>
    <t xml:space="preserve">  while (openListCount &gt; 0) {</t>
  </si>
  <si>
    <r>
      <t xml:space="preserve">    // </t>
    </r>
    <r>
      <rPr>
        <sz val="10"/>
        <color theme="1"/>
        <rFont val="新細明體"/>
        <family val="1"/>
        <charset val="136"/>
      </rPr>
      <t>找到</t>
    </r>
    <r>
      <rPr>
        <sz val="10"/>
        <color theme="1"/>
        <rFont val="Calibri"/>
        <family val="2"/>
      </rPr>
      <t>f</t>
    </r>
    <r>
      <rPr>
        <sz val="10"/>
        <color theme="1"/>
        <rFont val="新細明體"/>
        <family val="1"/>
        <charset val="136"/>
      </rPr>
      <t>值最小的節點</t>
    </r>
  </si>
  <si>
    <t xml:space="preserve">    int minFIndex = 0;</t>
  </si>
  <si>
    <t xml:space="preserve">    for (int i = 1; i &lt; openListCount; i++) {</t>
  </si>
  <si>
    <t xml:space="preserve">      if (openList[i]-&gt;f &lt; openList[minFIndex]-&gt;f) {</t>
  </si>
  <si>
    <t xml:space="preserve">        minFIndex = i;</t>
  </si>
  <si>
    <t xml:space="preserve">    Node* currentNode = openList[minFIndex];</t>
  </si>
  <si>
    <r>
      <t xml:space="preserve">    // </t>
    </r>
    <r>
      <rPr>
        <sz val="10"/>
        <color theme="1"/>
        <rFont val="新細明體"/>
        <family val="1"/>
        <charset val="136"/>
      </rPr>
      <t>將當前節點移到關閉列表</t>
    </r>
  </si>
  <si>
    <t xml:space="preserve">    for (int i = minFIndex; i &lt; openListCount - 1; i++) {</t>
  </si>
  <si>
    <t xml:space="preserve">      openList[i] = openList[i + 1];</t>
  </si>
  <si>
    <t xml:space="preserve">    openListCount--;</t>
  </si>
  <si>
    <t xml:space="preserve">    closedList[closedListCount++] = currentNode;</t>
  </si>
  <si>
    <r>
      <t xml:space="preserve">    // </t>
    </r>
    <r>
      <rPr>
        <sz val="10"/>
        <color theme="1"/>
        <rFont val="新細明體"/>
        <family val="1"/>
        <charset val="136"/>
      </rPr>
      <t>如果當前節點是目標節點，找到路徑並返回</t>
    </r>
  </si>
  <si>
    <t xml:space="preserve">    if (currentNode-&gt;row == endRow &amp;&amp; currentNode-&gt;col == endCol) {</t>
  </si>
  <si>
    <t xml:space="preserve">      Node* current = currentNode;</t>
  </si>
  <si>
    <t xml:space="preserve">      while (current-&gt;parent != nullptr) {</t>
  </si>
  <si>
    <t xml:space="preserve">        pathXY[pathCount] = String(current-&gt;row) + "," + String(current-&gt;col);</t>
  </si>
  <si>
    <t xml:space="preserve">        int deltaX = current-&gt;col - current-&gt;parent-&gt;col;</t>
  </si>
  <si>
    <t xml:space="preserve">        int deltaY = current-&gt;row - current-&gt;parent-&gt;row;</t>
  </si>
  <si>
    <t xml:space="preserve">        if (deltaX == 1) {</t>
  </si>
  <si>
    <r>
      <t xml:space="preserve">          pathMapDirect[pathCount++] =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'R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</si>
  <si>
    <t xml:space="preserve">        } else if (deltaX == -1) {</t>
  </si>
  <si>
    <r>
      <t xml:space="preserve">          pathMapDirect[pathCount++] =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'L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</si>
  <si>
    <t xml:space="preserve">        } else if (deltaY == 1) {</t>
  </si>
  <si>
    <r>
      <t xml:space="preserve">          pathMapDirect[pathCount++] =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'D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</si>
  <si>
    <t xml:space="preserve">        } else if (deltaY == -1) {</t>
  </si>
  <si>
    <r>
      <t xml:space="preserve">          pathMapDirect[pathCount++] =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'U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</si>
  <si>
    <t xml:space="preserve">        current = current-&gt;parent;</t>
  </si>
  <si>
    <t xml:space="preserve">      return true;</t>
  </si>
  <si>
    <r>
      <t xml:space="preserve">    // </t>
    </r>
    <r>
      <rPr>
        <sz val="10"/>
        <color theme="1"/>
        <rFont val="新細明體"/>
        <family val="1"/>
        <charset val="136"/>
      </rPr>
      <t>獲取當前節點的相鄰節點</t>
    </r>
  </si>
  <si>
    <t xml:space="preserve">    int neighbors[4][2] = { { -1, 0 }, { 1, 0 }, { 0, -1 }, { 0, 1 } };</t>
  </si>
  <si>
    <t xml:space="preserve">    for (int i = 0; i &lt; 4; i++) {</t>
  </si>
  <si>
    <t xml:space="preserve">      int newRow = currentNode-&gt;row + neighbors[i][0];</t>
  </si>
  <si>
    <t xml:space="preserve">      int newCol = currentNode-&gt;col + neighbors[i][1];</t>
  </si>
  <si>
    <r>
      <t xml:space="preserve">      // </t>
    </r>
    <r>
      <rPr>
        <sz val="10"/>
        <color theme="1"/>
        <rFont val="新細明體"/>
        <family val="1"/>
        <charset val="136"/>
      </rPr>
      <t>檢查新節點是否在地圖範圍內</t>
    </r>
  </si>
  <si>
    <t xml:space="preserve">      if (newRow &gt;= 0 &amp;&amp; newRow &lt; numRows &amp;&amp; newCol &gt;= 0 &amp;&amp; newCol &lt; numCols) {</t>
  </si>
  <si>
    <r>
      <t xml:space="preserve">        // </t>
    </r>
    <r>
      <rPr>
        <sz val="10"/>
        <color theme="1"/>
        <rFont val="新細明體"/>
        <family val="1"/>
        <charset val="136"/>
      </rPr>
      <t>檢查新節點是否是障礙物</t>
    </r>
  </si>
  <si>
    <t xml:space="preserve">        if (grid[newRow][newCol] == 0) {</t>
  </si>
  <si>
    <t xml:space="preserve">          continue;</t>
  </si>
  <si>
    <t xml:space="preserve">        Node* neighbor = new Node(newRow, newCol);</t>
  </si>
  <si>
    <t xml:space="preserve">        neighbor-&gt;calculateH(endRow, endCol);</t>
  </si>
  <si>
    <r>
      <t xml:space="preserve">        neighbor-&gt;g = currentNode-&gt;g + 1;  // </t>
    </r>
    <r>
      <rPr>
        <sz val="10"/>
        <color theme="1"/>
        <rFont val="新細明體"/>
        <family val="1"/>
        <charset val="136"/>
      </rPr>
      <t>假設每個步驟的代價都是</t>
    </r>
    <r>
      <rPr>
        <sz val="10"/>
        <color theme="1"/>
        <rFont val="Calibri"/>
        <family val="2"/>
      </rPr>
      <t>1</t>
    </r>
  </si>
  <si>
    <t xml:space="preserve">        neighbor-&gt;f = neighbor-&gt;g + neighbor-&gt;h;</t>
  </si>
  <si>
    <t xml:space="preserve">        neighbor-&gt;parent = currentNode;</t>
  </si>
  <si>
    <r>
      <t xml:space="preserve">        // </t>
    </r>
    <r>
      <rPr>
        <sz val="10"/>
        <color theme="1"/>
        <rFont val="新細明體"/>
        <family val="1"/>
        <charset val="136"/>
      </rPr>
      <t>檢查新節點是否在關閉列表中</t>
    </r>
  </si>
  <si>
    <t xml:space="preserve">        bool inClosedList = false;</t>
  </si>
  <si>
    <t xml:space="preserve">        for (int j = 0; j &lt; closedListCount; j++) {</t>
  </si>
  <si>
    <t xml:space="preserve">          if (closedList[j]-&gt;row == neighbor-&gt;row &amp;&amp; closedList[j]-&gt;col == neighbor-&gt;col) {</t>
  </si>
  <si>
    <t xml:space="preserve">            inClosedList = true;</t>
  </si>
  <si>
    <t xml:space="preserve">            break;</t>
  </si>
  <si>
    <t xml:space="preserve">          }</t>
  </si>
  <si>
    <t xml:space="preserve">        if (inClosedList) {</t>
  </si>
  <si>
    <t xml:space="preserve">          delete neighbor;</t>
  </si>
  <si>
    <r>
      <t xml:space="preserve">        // </t>
    </r>
    <r>
      <rPr>
        <sz val="10"/>
        <color theme="1"/>
        <rFont val="新細明體"/>
        <family val="1"/>
        <charset val="136"/>
      </rPr>
      <t>檢查新節點是否已經在開放列表中</t>
    </r>
  </si>
  <si>
    <t xml:space="preserve">        bool inOpenList = false;</t>
  </si>
  <si>
    <t xml:space="preserve">        for (int j = 0; j &lt; openListCount; j++) {</t>
  </si>
  <si>
    <t xml:space="preserve">          if (openList[j]-&gt;row == neighbor-&gt;row &amp;&amp; openList[j]-&gt;col == neighbor-&gt;col) {</t>
  </si>
  <si>
    <t xml:space="preserve">            inOpenList = true;</t>
  </si>
  <si>
    <t xml:space="preserve">            if (neighbor-&gt;g &lt; openList[j]-&gt;g) {</t>
  </si>
  <si>
    <t xml:space="preserve">              openList[j]-&gt;g = neighbor-&gt;g;</t>
  </si>
  <si>
    <t xml:space="preserve">              openList[j]-&gt;f = neighbor-&gt;f;</t>
  </si>
  <si>
    <t xml:space="preserve">              openList[j]-&gt;parent = neighbor-&gt;parent;</t>
  </si>
  <si>
    <t xml:space="preserve">            }</t>
  </si>
  <si>
    <t xml:space="preserve">            delete neighbor;</t>
  </si>
  <si>
    <t xml:space="preserve">        if (!inOpenList) {</t>
  </si>
  <si>
    <t xml:space="preserve">          openList[openListCount++] = neighbor;</t>
  </si>
  <si>
    <r>
      <t xml:space="preserve">  // </t>
    </r>
    <r>
      <rPr>
        <sz val="10"/>
        <color theme="1"/>
        <rFont val="新細明體"/>
        <family val="1"/>
        <charset val="136"/>
      </rPr>
      <t>如果開放列表為空，表示沒有找到路徑</t>
    </r>
  </si>
  <si>
    <t xml:space="preserve">  return false;</t>
  </si>
  <si>
    <r>
      <t xml:space="preserve">// </t>
    </r>
    <r>
      <rPr>
        <sz val="10"/>
        <color theme="1"/>
        <rFont val="新細明體"/>
        <family val="1"/>
        <charset val="136"/>
      </rPr>
      <t>表示地圖上的節點的類別</t>
    </r>
  </si>
  <si>
    <t>class Node {</t>
  </si>
  <si>
    <t>public:</t>
  </si>
  <si>
    <t xml:space="preserve">  int row;</t>
  </si>
  <si>
    <t xml:space="preserve">  int col;</t>
  </si>
  <si>
    <r>
      <t xml:space="preserve">  int f;  // f = g + h</t>
    </r>
    <r>
      <rPr>
        <sz val="10"/>
        <color theme="1"/>
        <rFont val="新細明體"/>
        <family val="1"/>
        <charset val="136"/>
      </rPr>
      <t>，表示節點的總代價</t>
    </r>
  </si>
  <si>
    <r>
      <t xml:space="preserve">  int g;  // </t>
    </r>
    <r>
      <rPr>
        <sz val="10"/>
        <color theme="1"/>
        <rFont val="新細明體"/>
        <family val="1"/>
        <charset val="136"/>
      </rPr>
      <t>從起點到當前節點的實際代價</t>
    </r>
  </si>
  <si>
    <r>
      <t xml:space="preserve">  int h;  // </t>
    </r>
    <r>
      <rPr>
        <sz val="10"/>
        <color theme="1"/>
        <rFont val="新細明體"/>
        <family val="1"/>
        <charset val="136"/>
      </rPr>
      <t>從當前節點到目標節點的估算代價</t>
    </r>
  </si>
  <si>
    <t xml:space="preserve">  Node* parent;</t>
  </si>
  <si>
    <t xml:space="preserve">  Node(int r, int c)</t>
  </si>
  <si>
    <t xml:space="preserve">    : row(r), col(c), f(0), g(0), h(0), parent(nullptr) {}</t>
  </si>
  <si>
    <r>
      <t xml:space="preserve">  // </t>
    </r>
    <r>
      <rPr>
        <sz val="10"/>
        <color theme="1"/>
        <rFont val="新細明體"/>
        <family val="1"/>
        <charset val="136"/>
      </rPr>
      <t>計算當前節點到目標節點的估算代價（這裡使用曼哈頓距離）</t>
    </r>
  </si>
  <si>
    <t xml:space="preserve">  void calculateH(int targetRow, int targetCol) {</t>
  </si>
  <si>
    <t xml:space="preserve">    h = abs(targetRow - row) + abs(targetCol - col);</t>
  </si>
  <si>
    <t>};</t>
  </si>
  <si>
    <r>
      <t>// ===========A*</t>
    </r>
    <r>
      <rPr>
        <sz val="10"/>
        <color theme="1"/>
        <rFont val="新細明體"/>
        <family val="1"/>
        <charset val="136"/>
        <scheme val="minor"/>
      </rPr>
      <t>演算法</t>
    </r>
    <r>
      <rPr>
        <sz val="10"/>
        <color theme="1"/>
        <rFont val="Calibri"/>
        <family val="2"/>
      </rPr>
      <t xml:space="preserve"> End===========</t>
    </r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</si>
  <si>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</si>
  <si>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</si>
  <si>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</si>
  <si>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</si>
  <si>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</si>
  <si>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//</t>
    </r>
    <r>
      <rPr>
        <sz val="10"/>
        <color rgb="FFED7D31"/>
        <rFont val="新細明體"/>
        <family val="1"/>
        <charset val="136"/>
      </rPr>
      <t>接收訊息：</t>
    </r>
    <r>
      <rPr>
        <sz val="10"/>
        <color rgb="FFED7D31"/>
        <rFont val="Calibri"/>
        <family val="2"/>
      </rPr>
      <t>ESP32</t>
    </r>
    <r>
      <rPr>
        <sz val="10"/>
        <color rgb="FFED7D31"/>
        <rFont val="新細明體"/>
        <family val="1"/>
        <charset val="136"/>
      </rPr>
      <t>→</t>
    </r>
    <r>
      <rPr>
        <sz val="10"/>
        <color rgb="FFED7D31"/>
        <rFont val="Calibri"/>
        <family val="2"/>
      </rPr>
      <t>Mega</t>
    </r>
  </si>
  <si>
    <t xml:space="preserve">  while (ESP32Serial.available()) {</t>
  </si>
  <si>
    <t xml:space="preserve">    String str = ESP32Serial.readString();</t>
  </si>
  <si>
    <t>}//end while</t>
  </si>
  <si>
    <r>
      <t>'</t>
    </r>
    <r>
      <rPr>
        <sz val="10"/>
        <color theme="1"/>
        <rFont val="Calibri"/>
        <family val="2"/>
      </rPr>
      <t>str.indexOf(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dropdown_msg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 != -1</t>
    </r>
    <r>
      <rPr>
        <sz val="12"/>
        <color rgb="FF538135"/>
        <rFont val="Calibri"/>
        <family val="2"/>
      </rPr>
      <t>'</t>
    </r>
  </si>
  <si>
    <r>
      <t xml:space="preserve">      </t>
    </r>
    <r>
      <rPr>
        <sz val="9"/>
        <color rgb="FFFF0000"/>
        <rFont val="Calibri"/>
        <family val="2"/>
      </rPr>
      <t>dropdown_servo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.write(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dropdown_angle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</si>
  <si>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t xml:space="preserve">      delay(1000);</t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</si>
  <si>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</si>
  <si>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</si>
  <si>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//</t>
    </r>
    <r>
      <rPr>
        <sz val="10"/>
        <color theme="1"/>
        <rFont val="新細明體"/>
        <family val="1"/>
        <charset val="136"/>
      </rPr>
      <t>儲存地圖陣列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格式</t>
    </r>
    <r>
      <rPr>
        <sz val="10"/>
        <color theme="1"/>
        <rFont val="Calibri"/>
        <family val="2"/>
      </rPr>
      <t>:MAP_SET,4x6</t>
    </r>
    <r>
      <rPr>
        <sz val="10"/>
        <color theme="1"/>
        <rFont val="新細明體"/>
        <family val="1"/>
        <charset val="136"/>
      </rPr>
      <t>地圖陣列</t>
    </r>
    <r>
      <rPr>
        <sz val="10"/>
        <color theme="1"/>
        <rFont val="Calibri"/>
        <family val="2"/>
      </rPr>
      <t>)</t>
    </r>
  </si>
  <si>
    <t xml:space="preserve">      String tmpArray[25];</t>
  </si>
  <si>
    <t xml:space="preserve">      while (token != NULL &amp;&amp; tokenLen &lt; 25) {</t>
  </si>
  <si>
    <r>
      <t xml:space="preserve">      int count = 1;  //</t>
    </r>
    <r>
      <rPr>
        <sz val="10"/>
        <color theme="1"/>
        <rFont val="新細明體"/>
        <family val="1"/>
        <charset val="136"/>
      </rPr>
      <t>第</t>
    </r>
    <r>
      <rPr>
        <sz val="10"/>
        <color theme="1"/>
        <rFont val="Calibri"/>
        <family val="2"/>
      </rPr>
      <t>0</t>
    </r>
    <r>
      <rPr>
        <sz val="10"/>
        <color theme="1"/>
        <rFont val="新細明體"/>
        <family val="1"/>
        <charset val="136"/>
      </rPr>
      <t>個</t>
    </r>
    <r>
      <rPr>
        <sz val="10"/>
        <color theme="1"/>
        <rFont val="Calibri"/>
        <family val="2"/>
      </rPr>
      <t>MAP_SET</t>
    </r>
    <r>
      <rPr>
        <sz val="10"/>
        <color theme="1"/>
        <rFont val="新細明體"/>
        <family val="1"/>
        <charset val="136"/>
      </rPr>
      <t>不用放入</t>
    </r>
  </si>
  <si>
    <t xml:space="preserve">      for (int i = 0; i &lt; 4; i++) {</t>
  </si>
  <si>
    <t xml:space="preserve">        for (int j = 0; j &lt; 6; j++) {</t>
  </si>
  <si>
    <t xml:space="preserve">          grid[i][j] = tmpArray[count++].toInt();</t>
  </si>
  <si>
    <r>
      <t>//</t>
    </r>
    <r>
      <rPr>
        <sz val="10"/>
        <color rgb="FFED7D31"/>
        <rFont val="新細明體"/>
        <family val="1"/>
        <charset val="136"/>
      </rPr>
      <t>儲存收件人陣列</t>
    </r>
    <r>
      <rPr>
        <sz val="10"/>
        <color rgb="FFED7D31"/>
        <rFont val="Calibri"/>
        <family val="2"/>
      </rPr>
      <t>(</t>
    </r>
    <r>
      <rPr>
        <sz val="10"/>
        <color rgb="FFED7D31"/>
        <rFont val="新細明體"/>
        <family val="1"/>
        <charset val="136"/>
      </rPr>
      <t>格式</t>
    </r>
    <r>
      <rPr>
        <sz val="10"/>
        <color rgb="FFED7D31"/>
        <rFont val="Calibri"/>
        <family val="2"/>
      </rPr>
      <t>:goodsLoad,</t>
    </r>
    <r>
      <rPr>
        <sz val="10"/>
        <color rgb="FFED7D31"/>
        <rFont val="新細明體"/>
        <family val="1"/>
        <charset val="136"/>
      </rPr>
      <t>姓名</t>
    </r>
    <r>
      <rPr>
        <sz val="10"/>
        <color rgb="FFED7D31"/>
        <rFont val="Calibri"/>
        <family val="2"/>
      </rPr>
      <t>,</t>
    </r>
    <r>
      <rPr>
        <sz val="10"/>
        <color rgb="FFED7D31"/>
        <rFont val="新細明體"/>
        <family val="1"/>
        <charset val="136"/>
      </rPr>
      <t>商品</t>
    </r>
    <r>
      <rPr>
        <sz val="10"/>
        <color rgb="FFED7D31"/>
        <rFont val="Calibri"/>
        <family val="2"/>
      </rPr>
      <t>,</t>
    </r>
    <r>
      <rPr>
        <sz val="10"/>
        <color rgb="FFED7D31"/>
        <rFont val="新細明體"/>
        <family val="1"/>
        <charset val="136"/>
      </rPr>
      <t>倉庫</t>
    </r>
    <r>
      <rPr>
        <sz val="10"/>
        <color rgb="FFED7D31"/>
        <rFont val="Calibri"/>
        <family val="2"/>
      </rPr>
      <t>X,</t>
    </r>
    <r>
      <rPr>
        <sz val="10"/>
        <color rgb="FFED7D31"/>
        <rFont val="新細明體"/>
        <family val="1"/>
        <charset val="136"/>
      </rPr>
      <t>倉庫</t>
    </r>
    <r>
      <rPr>
        <sz val="10"/>
        <color rgb="FFED7D31"/>
        <rFont val="Calibri"/>
        <family val="2"/>
      </rPr>
      <t>Y,</t>
    </r>
    <r>
      <rPr>
        <sz val="10"/>
        <color rgb="FFED7D31"/>
        <rFont val="新細明體"/>
        <family val="1"/>
        <charset val="136"/>
      </rPr>
      <t>收件人</t>
    </r>
    <r>
      <rPr>
        <sz val="10"/>
        <color rgb="FFED7D31"/>
        <rFont val="Calibri"/>
        <family val="2"/>
      </rPr>
      <t>X,</t>
    </r>
    <r>
      <rPr>
        <sz val="10"/>
        <color rgb="FFED7D31"/>
        <rFont val="新細明體"/>
        <family val="1"/>
        <charset val="136"/>
      </rPr>
      <t>收件人</t>
    </r>
    <r>
      <rPr>
        <sz val="10"/>
        <color rgb="FFED7D31"/>
        <rFont val="Calibri"/>
        <family val="2"/>
      </rPr>
      <t>Y)</t>
    </r>
  </si>
  <si>
    <t xml:space="preserve">      String tmpArray[7];</t>
  </si>
  <si>
    <t xml:space="preserve">      while (token != NULL &amp;&amp; tokenLen &lt; 7) {</t>
  </si>
  <si>
    <r>
      <t xml:space="preserve">      //</t>
    </r>
    <r>
      <rPr>
        <sz val="10"/>
        <color rgb="FFED7D31"/>
        <rFont val="新細明體"/>
        <family val="1"/>
        <charset val="136"/>
      </rPr>
      <t>第</t>
    </r>
    <r>
      <rPr>
        <sz val="10"/>
        <color rgb="FFED7D31"/>
        <rFont val="Calibri"/>
        <family val="2"/>
      </rPr>
      <t>0</t>
    </r>
    <r>
      <rPr>
        <sz val="10"/>
        <color rgb="FFED7D31"/>
        <rFont val="新細明體"/>
        <family val="1"/>
        <charset val="136"/>
      </rPr>
      <t>個</t>
    </r>
    <r>
      <rPr>
        <sz val="10"/>
        <color rgb="FFED7D31"/>
        <rFont val="Calibri"/>
        <family val="2"/>
      </rPr>
      <t>goodsLoad</t>
    </r>
    <r>
      <rPr>
        <sz val="10"/>
        <color rgb="FFED7D31"/>
        <rFont val="新細明體"/>
        <family val="1"/>
        <charset val="136"/>
      </rPr>
      <t>不用放入</t>
    </r>
  </si>
  <si>
    <t xml:space="preserve">      int count = 0;</t>
  </si>
  <si>
    <t xml:space="preserve">      for (int i = 1; i &lt; 7; i++) {</t>
  </si>
  <si>
    <t xml:space="preserve">        recipient[count++] = tmpArray[i];</t>
  </si>
  <si>
    <r>
      <t>//A*</t>
    </r>
    <r>
      <rPr>
        <sz val="10"/>
        <color rgb="FFED7D31"/>
        <rFont val="新細明體"/>
        <family val="1"/>
        <charset val="136"/>
      </rPr>
      <t>路徑歸劃</t>
    </r>
  </si>
  <si>
    <r>
      <t xml:space="preserve">     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bool isFindPath = starAStarPlan(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dropdown_point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</si>
  <si>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 xml:space="preserve">      //</t>
    </r>
    <r>
      <rPr>
        <sz val="10"/>
        <color rgb="FFED7D31"/>
        <rFont val="新細明體"/>
        <family val="1"/>
        <charset val="136"/>
      </rPr>
      <t>開始導航</t>
    </r>
  </si>
  <si>
    <r>
      <t xml:space="preserve">     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starNav(isFindPath,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dropdown_point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</si>
  <si>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>//</t>
    </r>
    <r>
      <rPr>
        <sz val="10"/>
        <color rgb="FFED7D31"/>
        <rFont val="新細明體"/>
        <family val="1"/>
        <charset val="136"/>
      </rPr>
      <t>抵達目的地</t>
    </r>
    <r>
      <rPr>
        <sz val="10"/>
        <color rgb="FFED7D31"/>
        <rFont val="Calibri"/>
        <family val="2"/>
      </rPr>
      <t>,AI</t>
    </r>
    <r>
      <rPr>
        <sz val="10"/>
        <color rgb="FFED7D31"/>
        <rFont val="新細明體"/>
        <family val="1"/>
        <charset val="136"/>
      </rPr>
      <t>鏡頭朝向</t>
    </r>
    <r>
      <rPr>
        <sz val="10"/>
        <color rgb="FFED7D31"/>
        <rFont val="Calibri"/>
        <family val="2"/>
      </rPr>
      <t>,</t>
    </r>
    <r>
      <rPr>
        <sz val="10"/>
        <color rgb="FFED7D31"/>
        <rFont val="新細明體"/>
        <family val="1"/>
        <charset val="136"/>
      </rPr>
      <t>準備人臉識別收貨人</t>
    </r>
  </si>
  <si>
    <t xml:space="preserve">      if (isFindPath) {</t>
  </si>
  <si>
    <t xml:space="preserve">        standByAiCam();</t>
  </si>
  <si>
    <r>
      <t>//</t>
    </r>
    <r>
      <rPr>
        <sz val="10"/>
        <color rgb="FFED7D31"/>
        <rFont val="新細明體"/>
        <family val="1"/>
        <charset val="136"/>
      </rPr>
      <t>完成送貨，發送</t>
    </r>
    <r>
      <rPr>
        <sz val="10"/>
        <color rgb="FFED7D31"/>
        <rFont val="Calibri"/>
        <family val="2"/>
      </rPr>
      <t>LINE</t>
    </r>
    <r>
      <rPr>
        <sz val="10"/>
        <color rgb="FFED7D31"/>
        <rFont val="新細明體"/>
        <family val="1"/>
        <charset val="136"/>
      </rPr>
      <t>通知收貨人</t>
    </r>
    <r>
      <rPr>
        <sz val="10"/>
        <color rgb="FFED7D31"/>
        <rFont val="Calibri"/>
        <family val="2"/>
      </rPr>
      <t>(</t>
    </r>
    <r>
      <rPr>
        <sz val="10"/>
        <color rgb="FFED7D31"/>
        <rFont val="新細明體"/>
        <family val="1"/>
        <charset val="136"/>
      </rPr>
      <t>格式</t>
    </r>
    <r>
      <rPr>
        <sz val="10"/>
        <color rgb="FFED7D31"/>
        <rFont val="Calibri"/>
        <family val="2"/>
      </rPr>
      <t>:LINE_NOTIFY,</t>
    </r>
    <r>
      <rPr>
        <sz val="10"/>
        <color rgb="FFED7D31"/>
        <rFont val="新細明體"/>
        <family val="1"/>
        <charset val="136"/>
      </rPr>
      <t>姓名</t>
    </r>
    <r>
      <rPr>
        <sz val="10"/>
        <color rgb="FFED7D31"/>
        <rFont val="Calibri"/>
        <family val="2"/>
      </rPr>
      <t>,</t>
    </r>
    <r>
      <rPr>
        <sz val="10"/>
        <color rgb="FFED7D31"/>
        <rFont val="新細明體"/>
        <family val="1"/>
        <charset val="136"/>
      </rPr>
      <t>商品</t>
    </r>
    <r>
      <rPr>
        <sz val="10"/>
        <color rgb="FFED7D31"/>
        <rFont val="Calibri"/>
        <family val="2"/>
      </rPr>
      <t>)</t>
    </r>
  </si>
  <si>
    <t xml:space="preserve">        ESP32Serial.print(String(LINE_NOTIFY) + "," + recipient[0] + recipient[1]);</t>
  </si>
  <si>
    <r>
      <t>//</t>
    </r>
    <r>
      <rPr>
        <sz val="10"/>
        <color rgb="FFED7D31"/>
        <rFont val="新細明體"/>
        <family val="1"/>
        <charset val="136"/>
      </rPr>
      <t>等待</t>
    </r>
    <r>
      <rPr>
        <sz val="10"/>
        <color rgb="FFED7D31"/>
        <rFont val="Calibri"/>
        <family val="2"/>
      </rPr>
      <t>AI</t>
    </r>
    <r>
      <rPr>
        <sz val="10"/>
        <color rgb="FFED7D31"/>
        <rFont val="新細明體"/>
        <family val="1"/>
        <charset val="136"/>
      </rPr>
      <t>人臉識別</t>
    </r>
  </si>
  <si>
    <t xml:space="preserve">  if (CurrentAlgo == "ALGORITHM_FACE_RECOGNITION") {</t>
  </si>
  <si>
    <r>
      <t xml:space="preserve">    //</t>
    </r>
    <r>
      <rPr>
        <sz val="10"/>
        <color rgb="FFED7D31"/>
        <rFont val="新細明體"/>
        <family val="1"/>
        <charset val="136"/>
      </rPr>
      <t>開始</t>
    </r>
    <r>
      <rPr>
        <sz val="10"/>
        <color rgb="FFED7D31"/>
        <rFont val="Calibri"/>
        <family val="2"/>
      </rPr>
      <t>AI</t>
    </r>
    <r>
      <rPr>
        <sz val="10"/>
        <color rgb="FFED7D31"/>
        <rFont val="新細明體"/>
        <family val="1"/>
        <charset val="136"/>
      </rPr>
      <t>人臉識別</t>
    </r>
  </si>
  <si>
    <r>
      <t>'</t>
    </r>
    <r>
      <rPr>
        <sz val="10"/>
        <color rgb="FFED7D31"/>
        <rFont val="Calibri"/>
        <family val="2"/>
      </rPr>
      <t>aiId == FACE_ID1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</si>
  <si>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ED7D31"/>
        <rFont val="Calibri"/>
        <family val="2"/>
      </rPr>
      <t>digitalRead(BUTTON_SIGN_PIN) == 1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</si>
  <si>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ED7D31"/>
        <rFont val="Calibri"/>
        <family val="2"/>
      </rPr>
      <t>//</t>
    </r>
    <r>
      <rPr>
        <sz val="10"/>
        <color rgb="FFED7D31"/>
        <rFont val="新細明體"/>
        <family val="1"/>
        <charset val="136"/>
      </rPr>
      <t>抵達物流站，車子原地轉向</t>
    </r>
    <r>
      <rPr>
        <sz val="10"/>
        <color rgb="FFED7D31"/>
        <rFont val="Calibri"/>
        <family val="2"/>
      </rPr>
      <t>(</t>
    </r>
    <r>
      <rPr>
        <sz val="10"/>
        <color rgb="FFED7D31"/>
        <rFont val="新細明體"/>
        <family val="1"/>
        <charset val="136"/>
      </rPr>
      <t>車頭要朝下</t>
    </r>
    <r>
      <rPr>
        <sz val="10"/>
        <color rgb="FFED7D31"/>
        <rFont val="Calibri"/>
        <family val="2"/>
      </rPr>
      <t>D</t>
    </r>
    <r>
      <rPr>
        <sz val="10"/>
        <color rgb="FFED7D31"/>
        <rFont val="新細明體"/>
        <family val="1"/>
        <charset val="136"/>
      </rPr>
      <t>，否則貨斗開啟方向會卡住</t>
    </r>
    <r>
      <rPr>
        <sz val="10"/>
        <color rgb="FFED7D31"/>
        <rFont val="Calibri"/>
        <family val="2"/>
      </rPr>
      <t>)</t>
    </r>
    <r>
      <rPr>
        <sz val="12"/>
        <color rgb="FF538135"/>
        <rFont val="Calibri"/>
        <family val="2"/>
      </rPr>
      <t>'</t>
    </r>
  </si>
  <si>
    <r>
      <t xml:space="preserve">   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carHeadTurn(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dropdown_direct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</si>
  <si>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ED7D31"/>
        <rFont val="Calibri"/>
        <family val="2"/>
      </rPr>
      <t>float percent = getBusPowerPercent();  //</t>
    </r>
    <r>
      <rPr>
        <sz val="10"/>
        <color rgb="FFED7D31"/>
        <rFont val="新細明體"/>
        <family val="1"/>
        <charset val="136"/>
        <scheme val="minor"/>
      </rPr>
      <t>取得電池當前電壓百分比</t>
    </r>
    <r>
      <rPr>
        <sz val="10"/>
        <color rgb="FFED7D31"/>
        <rFont val="Calibri"/>
        <family val="2"/>
      </rPr>
      <t>(</t>
    </r>
    <r>
      <rPr>
        <sz val="10"/>
        <color rgb="FFED7D31"/>
        <rFont val="新細明體"/>
        <family val="1"/>
        <charset val="136"/>
        <scheme val="minor"/>
      </rPr>
      <t>小數</t>
    </r>
    <r>
      <rPr>
        <sz val="10"/>
        <color rgb="FFED7D31"/>
        <rFont val="Calibri"/>
        <family val="2"/>
      </rPr>
      <t>)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</si>
  <si>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ED7D31"/>
        <rFont val="Calibri"/>
        <family val="2"/>
      </rPr>
      <t>currentPoint == GOODS_POINT &amp;&amp; percent &lt;=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dropdown_percent</t>
    </r>
  </si>
  <si>
    <r>
      <t>'</t>
    </r>
    <r>
      <rPr>
        <sz val="10"/>
        <color rgb="FFED7D31"/>
        <rFont val="Calibri"/>
        <family val="2"/>
      </rPr>
      <t>startCharge();</t>
    </r>
    <r>
      <rPr>
        <sz val="12"/>
        <color rgb="FF538135"/>
        <rFont val="Calibri"/>
        <family val="2"/>
      </rPr>
      <t>'</t>
    </r>
  </si>
  <si>
    <t>void trackForward() {</t>
  </si>
  <si>
    <r>
      <t xml:space="preserve">  //</t>
    </r>
    <r>
      <rPr>
        <sz val="10"/>
        <color theme="1"/>
        <rFont val="新細明體"/>
        <family val="1"/>
        <charset val="136"/>
      </rPr>
      <t>先往前</t>
    </r>
    <r>
      <rPr>
        <sz val="10"/>
        <color theme="1"/>
        <rFont val="Calibri"/>
        <family val="2"/>
      </rPr>
      <t>300ms,</t>
    </r>
    <r>
      <rPr>
        <sz val="10"/>
        <color theme="1"/>
        <rFont val="新細明體"/>
        <family val="1"/>
        <charset val="136"/>
      </rPr>
      <t>越過前方白線</t>
    </r>
  </si>
  <si>
    <t xml:space="preserve">  delay(300);</t>
  </si>
  <si>
    <r>
      <t xml:space="preserve">  //</t>
    </r>
    <r>
      <rPr>
        <sz val="10"/>
        <color theme="1"/>
        <rFont val="新細明體"/>
        <family val="1"/>
        <charset val="136"/>
      </rPr>
      <t>開始前進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直循跡感測踫到前方白線</t>
    </r>
  </si>
  <si>
    <t xml:space="preserve">  while (!isFrontArrive) {</t>
  </si>
  <si>
    <r>
      <t xml:space="preserve">    //</t>
    </r>
    <r>
      <rPr>
        <sz val="10"/>
        <color theme="1"/>
        <rFont val="新細明體"/>
        <family val="1"/>
        <charset val="136"/>
      </rPr>
      <t>取得循跡感測值</t>
    </r>
  </si>
  <si>
    <t xml:space="preserve">    getTracks();</t>
  </si>
  <si>
    <t xml:space="preserve">  }  //end while</t>
  </si>
  <si>
    <t>}//end trackForward</t>
  </si>
  <si>
    <r>
      <t>'</t>
    </r>
    <r>
      <rPr>
        <sz val="10"/>
        <color theme="1"/>
        <rFont val="Calibri"/>
        <family val="2"/>
      </rPr>
      <t>trackSensor[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dropdown_direct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] == TRIGGLED</t>
    </r>
    <r>
      <rPr>
        <sz val="12"/>
        <color rgb="FF538135"/>
        <rFont val="Calibri"/>
        <family val="2"/>
      </rPr>
      <t>'</t>
    </r>
  </si>
  <si>
    <t xml:space="preserve">      backward();</t>
  </si>
  <si>
    <t xml:space="preserve">      delay(50);</t>
  </si>
  <si>
    <r>
      <t xml:space="preserve">      //</t>
    </r>
    <r>
      <rPr>
        <sz val="10"/>
        <color theme="1"/>
        <rFont val="新細明體"/>
        <family val="1"/>
        <charset val="136"/>
      </rPr>
      <t>結束此格行走</t>
    </r>
  </si>
  <si>
    <t xml:space="preserve">      isFrontArrive = true;</t>
  </si>
  <si>
    <t xml:space="preserve">      break;</t>
  </si>
  <si>
    <t>void goCar() {</t>
  </si>
  <si>
    <r>
      <t xml:space="preserve">  //1.</t>
    </r>
    <r>
      <rPr>
        <sz val="10"/>
        <color theme="1"/>
        <rFont val="新細明體"/>
        <family val="1"/>
        <charset val="136"/>
      </rPr>
      <t>先將移動指令轉成字串</t>
    </r>
  </si>
  <si>
    <t xml:space="preserve">  String stringPathCarMotor = "";</t>
  </si>
  <si>
    <t xml:space="preserve">    stringPathCarMotor += pathCarMove[i];</t>
  </si>
  <si>
    <r>
      <t xml:space="preserve">  //2.</t>
    </r>
    <r>
      <rPr>
        <sz val="10"/>
        <color theme="1"/>
        <rFont val="新細明體"/>
        <family val="1"/>
        <charset val="136"/>
      </rPr>
      <t>字串轉成陣列</t>
    </r>
  </si>
  <si>
    <r>
      <t xml:space="preserve">  //</t>
    </r>
    <r>
      <rPr>
        <sz val="10"/>
        <color theme="1"/>
        <rFont val="新細明體"/>
        <family val="1"/>
        <charset val="136"/>
      </rPr>
      <t>使用</t>
    </r>
    <r>
      <rPr>
        <sz val="10"/>
        <color theme="1"/>
        <rFont val="Calibri"/>
        <family val="2"/>
      </rPr>
      <t xml:space="preserve"> strtok() </t>
    </r>
    <r>
      <rPr>
        <sz val="10"/>
        <color theme="1"/>
        <rFont val="新細明體"/>
        <family val="1"/>
        <charset val="136"/>
      </rPr>
      <t>函数分割字符串</t>
    </r>
  </si>
  <si>
    <r>
      <t xml:space="preserve">  int cacheLength = 200;  //</t>
    </r>
    <r>
      <rPr>
        <sz val="10"/>
        <color theme="1"/>
        <rFont val="新細明體"/>
        <family val="1"/>
        <charset val="136"/>
      </rPr>
      <t>太小會裝不下</t>
    </r>
  </si>
  <si>
    <t xml:space="preserve">  String pathCarMotor[cacheLength];</t>
  </si>
  <si>
    <t xml:space="preserve">  char* token = strtok((char*)stringPathCarMotor.c_str(), ",");</t>
  </si>
  <si>
    <t xml:space="preserve">  int tokenLen = 0;</t>
  </si>
  <si>
    <r>
      <t xml:space="preserve">  //</t>
    </r>
    <r>
      <rPr>
        <sz val="10"/>
        <color theme="1"/>
        <rFont val="新細明體"/>
        <family val="1"/>
        <charset val="136"/>
      </rPr>
      <t>字串轉成陣列</t>
    </r>
  </si>
  <si>
    <t xml:space="preserve">  while (token != NULL &amp;&amp; tokenLen &lt; cacheLength) {</t>
  </si>
  <si>
    <t xml:space="preserve">    pathCarMotor[tokenLen] = token;</t>
  </si>
  <si>
    <t xml:space="preserve">    token = strtok(NULL, ",");</t>
  </si>
  <si>
    <t xml:space="preserve">    tokenLen++;</t>
  </si>
  <si>
    <r>
      <t xml:space="preserve">  //3.</t>
    </r>
    <r>
      <rPr>
        <sz val="10"/>
        <color theme="1"/>
        <rFont val="新細明體"/>
        <family val="1"/>
        <charset val="136"/>
      </rPr>
      <t>開始移動車子</t>
    </r>
  </si>
  <si>
    <t xml:space="preserve">  int countPathXY = 1;</t>
  </si>
  <si>
    <t xml:space="preserve">  for (int i = 0; i &lt; tokenLen; i++) { </t>
  </si>
  <si>
    <t xml:space="preserve">    if (pathCarMotor[i] == "F") {</t>
  </si>
  <si>
    <r>
      <t xml:space="preserve">      //AI</t>
    </r>
    <r>
      <rPr>
        <sz val="10"/>
        <color theme="1"/>
        <rFont val="新細明體"/>
        <family val="1"/>
        <charset val="136"/>
      </rPr>
      <t>識別行人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車子</t>
    </r>
  </si>
  <si>
    <r>
      <t xml:space="preserve">      //</t>
    </r>
    <r>
      <rPr>
        <sz val="10"/>
        <color theme="1"/>
        <rFont val="新細明體"/>
        <family val="1"/>
        <charset val="136"/>
      </rPr>
      <t>循跡感測</t>
    </r>
  </si>
  <si>
    <r>
      <t xml:space="preserve">      //</t>
    </r>
    <r>
      <rPr>
        <sz val="10"/>
        <color theme="1"/>
        <rFont val="新細明體"/>
        <family val="1"/>
        <charset val="136"/>
        <scheme val="minor"/>
      </rPr>
      <t>雲端平台模擬</t>
    </r>
    <r>
      <rPr>
        <sz val="10"/>
        <color theme="1"/>
        <rFont val="Calibri"/>
        <family val="2"/>
      </rPr>
      <t>GPS</t>
    </r>
  </si>
  <si>
    <t xml:space="preserve">      isFrontArrive = false;</t>
  </si>
  <si>
    <t xml:space="preserve">      delay(FTimer);</t>
  </si>
  <si>
    <r>
      <t xml:space="preserve">      Serial.println("</t>
    </r>
    <r>
      <rPr>
        <sz val="10"/>
        <color theme="1"/>
        <rFont val="新細明體"/>
        <family val="1"/>
        <charset val="136"/>
      </rPr>
      <t>前</t>
    </r>
    <r>
      <rPr>
        <sz val="10"/>
        <color theme="1"/>
        <rFont val="Calibri"/>
        <family val="2"/>
      </rPr>
      <t xml:space="preserve">,"); </t>
    </r>
  </si>
  <si>
    <t xml:space="preserve">    } else if (pathCarMotor[i] == "R") {</t>
  </si>
  <si>
    <r>
      <t xml:space="preserve">      Serial.println("</t>
    </r>
    <r>
      <rPr>
        <sz val="10"/>
        <color theme="1"/>
        <rFont val="新細明體"/>
        <family val="1"/>
        <charset val="136"/>
      </rPr>
      <t>右轉</t>
    </r>
    <r>
      <rPr>
        <sz val="10"/>
        <color theme="1"/>
        <rFont val="Calibri"/>
        <family val="2"/>
      </rPr>
      <t>,");</t>
    </r>
  </si>
  <si>
    <t xml:space="preserve">    } else if (pathCarMotor[i] == "L") {</t>
  </si>
  <si>
    <t xml:space="preserve">      turnLeft();</t>
  </si>
  <si>
    <t xml:space="preserve">      delay(LTimer);</t>
  </si>
  <si>
    <r>
      <t xml:space="preserve">      Serial.println("</t>
    </r>
    <r>
      <rPr>
        <sz val="10"/>
        <color theme="1"/>
        <rFont val="新細明體"/>
        <family val="1"/>
        <charset val="136"/>
      </rPr>
      <t>左轉</t>
    </r>
    <r>
      <rPr>
        <sz val="10"/>
        <color theme="1"/>
        <rFont val="Calibri"/>
        <family val="2"/>
      </rPr>
      <t>,");</t>
    </r>
  </si>
  <si>
    <t xml:space="preserve">  }//end for</t>
  </si>
  <si>
    <t>}//end goCar</t>
  </si>
  <si>
    <r>
      <t>'</t>
    </r>
    <r>
      <rPr>
        <sz val="10"/>
        <color theme="1"/>
        <rFont val="Calibri"/>
        <family val="2"/>
      </rPr>
      <t>AiDetect();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</si>
  <si>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trackForward();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</si>
  <si>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ESP32Serial.print(String(CAR_GPS) + "," + pathXY[countPathXY++]);</t>
    </r>
    <r>
      <rPr>
        <sz val="12"/>
        <color rgb="FF538135"/>
        <rFont val="Calibri"/>
        <family val="2"/>
      </rPr>
      <t>'</t>
    </r>
  </si>
  <si>
    <t>_27imi_megacar_track_func</t>
  </si>
  <si>
    <t>_32imi_megacar_gocar_func</t>
  </si>
  <si>
    <r>
      <t>'</t>
    </r>
    <r>
      <rPr>
        <sz val="10"/>
        <color theme="1"/>
        <rFont val="Calibri"/>
        <family val="2"/>
      </rPr>
      <t xml:space="preserve">#define TRACK_LEFT_PIN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value_left</t>
    </r>
    <r>
      <rPr>
        <sz val="10"/>
        <color theme="1"/>
        <rFont val="Calibri"/>
        <family val="2"/>
      </rPr>
      <t xml:space="preserve"> 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左邊</t>
    </r>
    <r>
      <rPr>
        <sz val="10"/>
        <color theme="1"/>
        <rFont val="Calibri"/>
        <family val="2"/>
      </rPr>
      <t xml:space="preserve"> id1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</si>
  <si>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#define TRACK_FRONT_PIN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value_front</t>
    </r>
    <r>
      <rPr>
        <sz val="10"/>
        <color theme="1"/>
        <rFont val="Calibri"/>
        <family val="2"/>
      </rPr>
      <t xml:space="preserve">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前面</t>
    </r>
    <r>
      <rPr>
        <sz val="10"/>
        <color theme="1"/>
        <rFont val="Calibri"/>
        <family val="2"/>
      </rPr>
      <t xml:space="preserve"> id2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</si>
  <si>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#define TRACK_BACK_PIN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value_back</t>
    </r>
    <r>
      <rPr>
        <sz val="10"/>
        <color theme="1"/>
        <rFont val="Calibri"/>
        <family val="2"/>
      </rPr>
      <t xml:space="preserve"> 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後面</t>
    </r>
    <r>
      <rPr>
        <sz val="10"/>
        <color theme="1"/>
        <rFont val="Calibri"/>
        <family val="2"/>
      </rPr>
      <t xml:space="preserve"> id3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</si>
  <si>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#define TRACK_RIGHT_PIN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value_right</t>
    </r>
    <r>
      <rPr>
        <sz val="10"/>
        <color theme="1"/>
        <rFont val="Calibri"/>
        <family val="2"/>
      </rPr>
      <t xml:space="preserve">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  <scheme val="minor"/>
      </rPr>
      <t>右邊</t>
    </r>
    <r>
      <rPr>
        <sz val="10"/>
        <color theme="1"/>
        <rFont val="Calibri"/>
        <family val="2"/>
      </rPr>
      <t xml:space="preserve"> id4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</si>
  <si>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#define TRIGGLED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value_trig</t>
    </r>
  </si>
  <si>
    <r>
      <t>'</t>
    </r>
    <r>
      <rPr>
        <sz val="10"/>
        <color theme="1"/>
        <rFont val="Calibri"/>
        <family val="2"/>
      </rPr>
      <t xml:space="preserve">#define L298N_IN1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value_in1</t>
    </r>
  </si>
  <si>
    <r>
      <t>'</t>
    </r>
    <r>
      <rPr>
        <sz val="10"/>
        <color theme="1"/>
        <rFont val="Calibri"/>
        <family val="2"/>
      </rPr>
      <t xml:space="preserve">#define L298N_IN2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value_in2</t>
    </r>
  </si>
  <si>
    <r>
      <t>'</t>
    </r>
    <r>
      <rPr>
        <sz val="10"/>
        <color theme="1"/>
        <rFont val="Calibri"/>
        <family val="2"/>
      </rPr>
      <t xml:space="preserve">#define L298N_IN3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value_in3</t>
    </r>
  </si>
  <si>
    <r>
      <t>'</t>
    </r>
    <r>
      <rPr>
        <sz val="10"/>
        <color theme="1"/>
        <rFont val="Calibri"/>
        <family val="2"/>
      </rPr>
      <t xml:space="preserve">#define L298N_IN4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value_in4</t>
    </r>
  </si>
  <si>
    <r>
      <t>'</t>
    </r>
    <r>
      <rPr>
        <sz val="10"/>
        <color theme="1"/>
        <rFont val="Calibri"/>
        <family val="2"/>
      </rPr>
      <t xml:space="preserve">#define L298N_IN5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value_in5</t>
    </r>
  </si>
  <si>
    <r>
      <t>'</t>
    </r>
    <r>
      <rPr>
        <sz val="10"/>
        <color theme="1"/>
        <rFont val="Calibri"/>
        <family val="2"/>
      </rPr>
      <t xml:space="preserve">#define L298N_IN6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value_in6</t>
    </r>
  </si>
  <si>
    <r>
      <t>'</t>
    </r>
    <r>
      <rPr>
        <sz val="10"/>
        <color theme="1"/>
        <rFont val="Calibri"/>
        <family val="2"/>
      </rPr>
      <t xml:space="preserve">#define L298N_IN7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value_in7</t>
    </r>
  </si>
  <si>
    <r>
      <t>'</t>
    </r>
    <r>
      <rPr>
        <sz val="10"/>
        <color theme="1"/>
        <rFont val="Calibri"/>
        <family val="2"/>
      </rPr>
      <t xml:space="preserve">#define L298N_IN8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value_in8</t>
    </r>
  </si>
  <si>
    <r>
      <t>'</t>
    </r>
    <r>
      <rPr>
        <sz val="10"/>
        <color theme="1"/>
        <rFont val="Calibri"/>
        <family val="2"/>
      </rPr>
      <t xml:space="preserve">#define L298N_EN1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value_en1</t>
    </r>
  </si>
  <si>
    <r>
      <t>'</t>
    </r>
    <r>
      <rPr>
        <sz val="10"/>
        <color theme="1"/>
        <rFont val="Calibri"/>
        <family val="2"/>
      </rPr>
      <t xml:space="preserve">#define L298N_EN2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value_en2</t>
    </r>
  </si>
  <si>
    <r>
      <t>'</t>
    </r>
    <r>
      <rPr>
        <sz val="10"/>
        <color theme="1"/>
        <rFont val="Calibri"/>
        <family val="2"/>
      </rPr>
      <t xml:space="preserve">#define L298N_EN3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value_en3</t>
    </r>
  </si>
  <si>
    <r>
      <t>'</t>
    </r>
    <r>
      <rPr>
        <sz val="10"/>
        <color theme="1"/>
        <rFont val="Calibri"/>
        <family val="2"/>
      </rPr>
      <t xml:space="preserve">#define L298N_EN4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value_en4</t>
    </r>
  </si>
  <si>
    <r>
      <rPr>
        <sz val="10"/>
        <color theme="1"/>
        <rFont val="Calibri"/>
        <family val="2"/>
      </rPr>
      <t xml:space="preserve">#define SERVO_CAR_BOX_PIN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value_carbox</t>
    </r>
    <phoneticPr fontId="2" type="noConversion"/>
  </si>
  <si>
    <r>
      <rPr>
        <sz val="10"/>
        <color theme="1"/>
        <rFont val="Calibri"/>
        <family val="2"/>
      </rPr>
      <t xml:space="preserve">#define ANGLE_CAR_BOX_OPEN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value_open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10"/>
        <color theme="1"/>
        <rFont val="Calibri"/>
        <family val="2"/>
      </rP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開啟貨斗</t>
    </r>
    <r>
      <rPr>
        <sz val="12"/>
        <color rgb="FF538135"/>
        <rFont val="Calibri"/>
        <family val="2"/>
      </rPr>
      <t>'</t>
    </r>
    <phoneticPr fontId="2" type="noConversion"/>
  </si>
  <si>
    <r>
      <rPr>
        <sz val="10"/>
        <color theme="1"/>
        <rFont val="Calibri"/>
        <family val="2"/>
      </rPr>
      <t xml:space="preserve">#define ANGLE_CAR_BOX_CLOSE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value_close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10"/>
        <color theme="1"/>
        <rFont val="Calibri"/>
        <family val="2"/>
      </rP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  <scheme val="minor"/>
      </rPr>
      <t>關閉貨斗</t>
    </r>
    <r>
      <rPr>
        <sz val="12"/>
        <color rgb="FF538135"/>
        <rFont val="Calibri"/>
        <family val="2"/>
      </rPr>
      <t>'</t>
    </r>
    <phoneticPr fontId="2" type="noConversion"/>
  </si>
  <si>
    <r>
      <rPr>
        <sz val="10"/>
        <color theme="1"/>
        <rFont val="Calibri"/>
        <family val="2"/>
      </rPr>
      <t xml:space="preserve">#define SERVO_AI_CAM_PIN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value_aicam</t>
    </r>
    <phoneticPr fontId="2" type="noConversion"/>
  </si>
  <si>
    <r>
      <rPr>
        <sz val="10"/>
        <color theme="1"/>
        <rFont val="Calibri"/>
        <family val="2"/>
      </rPr>
      <t xml:space="preserve">#define ANGLE_AI_CAM_FRONT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value_front</t>
    </r>
    <r>
      <rPr>
        <sz val="10"/>
        <color theme="1"/>
        <rFont val="Calibri"/>
        <family val="2"/>
      </rPr>
      <t xml:space="preserve">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鏡頭向前</t>
    </r>
    <r>
      <rPr>
        <sz val="12"/>
        <color rgb="FF538135"/>
        <rFont val="Calibri"/>
        <family val="2"/>
      </rPr>
      <t>'</t>
    </r>
    <phoneticPr fontId="2" type="noConversion"/>
  </si>
  <si>
    <r>
      <rPr>
        <sz val="10"/>
        <color theme="1"/>
        <rFont val="Calibri"/>
        <family val="2"/>
      </rPr>
      <t xml:space="preserve">#define ANGLE_AI_CAM_UP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value_up</t>
    </r>
    <r>
      <rPr>
        <sz val="10"/>
        <color theme="1"/>
        <rFont val="Calibri"/>
        <family val="2"/>
      </rPr>
      <t xml:space="preserve">     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  <scheme val="minor"/>
      </rPr>
      <t>鏡頭朝上</t>
    </r>
    <r>
      <rPr>
        <sz val="12"/>
        <color rgb="FF538135"/>
        <rFont val="Calibri"/>
        <family val="2"/>
      </rPr>
      <t>'</t>
    </r>
    <phoneticPr fontId="2" type="noConversion"/>
  </si>
  <si>
    <r>
      <rPr>
        <sz val="10"/>
        <color theme="1"/>
        <rFont val="Calibri"/>
        <family val="2"/>
      </rPr>
      <t xml:space="preserve">#define BUTTON_SIGN_PIN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value_sign</t>
    </r>
    <phoneticPr fontId="2" type="noConversion"/>
  </si>
  <si>
    <r>
      <rPr>
        <sz val="10"/>
        <color rgb="FFED7D31"/>
        <rFont val="Calibri"/>
        <family val="2"/>
      </rPr>
      <t>currentAlgo ="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10"/>
        <color rgb="FFED7D31"/>
        <rFont val="Calibri"/>
        <family val="2"/>
      </rPr>
      <t xml:space="preserve"> </t>
    </r>
    <r>
      <rPr>
        <sz val="9"/>
        <color rgb="FFFF0000"/>
        <rFont val="Calibri"/>
        <family val="2"/>
      </rPr>
      <t>dropdown_algo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'"</t>
    </r>
    <r>
      <rPr>
        <sz val="10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  <phoneticPr fontId="2" type="noConversion"/>
  </si>
  <si>
    <r>
      <t>'</t>
    </r>
    <r>
      <rPr>
        <sz val="10"/>
        <color theme="1"/>
        <rFont val="Calibri"/>
        <family val="2"/>
      </rPr>
      <t>isFindPath</t>
    </r>
    <r>
      <rPr>
        <sz val="12"/>
        <color rgb="FF538135"/>
        <rFont val="Calibri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</si>
</sst>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Arial Unicode MS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9"/>
      <color rgb="FFED7D31"/>
      <name val="新細明體"/>
      <family val="1"/>
      <charset val="136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10"/>
      <color rgb="FFF4B083"/>
      <name val="新細明體"/>
      <family val="1"/>
      <charset val="136"/>
    </font>
    <font>
      <sz val="10"/>
      <color rgb="FF70AD47"/>
      <name val="Calibri"/>
      <family val="2"/>
    </font>
    <font>
      <sz val="9"/>
      <color rgb="FF5B9BD5"/>
      <name val="Calibri"/>
      <family val="2"/>
    </font>
    <font>
      <sz val="10"/>
      <color rgb="FFED7D31"/>
      <name val="Calibri"/>
      <family val="2"/>
    </font>
    <font>
      <sz val="10"/>
      <color rgb="FFED7D31"/>
      <name val="新細明體"/>
      <family val="1"/>
      <charset val="136"/>
    </font>
    <font>
      <sz val="10"/>
      <color rgb="FFED7D3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2" xfId="0" applyFont="1" applyBorder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18" fillId="4" borderId="0" xfId="0" applyFont="1" applyFill="1">
      <alignment vertical="center"/>
    </xf>
    <xf numFmtId="0" fontId="19" fillId="0" borderId="0" xfId="0" applyFont="1">
      <alignment vertical="center"/>
    </xf>
    <xf numFmtId="0" fontId="18" fillId="3" borderId="1" xfId="0" applyFont="1" applyFill="1" applyBorder="1">
      <alignment vertical="center"/>
    </xf>
    <xf numFmtId="0" fontId="19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4" fillId="0" borderId="2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9" fillId="0" borderId="0" xfId="0" applyFont="1">
      <alignment vertical="center"/>
    </xf>
    <xf numFmtId="0" fontId="33" fillId="0" borderId="0" xfId="0" applyFont="1">
      <alignment vertical="center"/>
    </xf>
    <xf numFmtId="0" fontId="26" fillId="3" borderId="1" xfId="0" applyFont="1" applyFill="1" applyBorder="1">
      <alignment vertical="center"/>
    </xf>
    <xf numFmtId="0" fontId="33" fillId="3" borderId="1" xfId="0" applyFont="1" applyFill="1" applyBorder="1">
      <alignment vertical="center"/>
    </xf>
    <xf numFmtId="0" fontId="11" fillId="0" borderId="0" xfId="0" quotePrefix="1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1152525</xdr:colOff>
      <xdr:row>6</xdr:row>
      <xdr:rowOff>66675</xdr:rowOff>
    </xdr:from>
    <xdr:to>
      <xdr:col>8</xdr:col>
      <xdr:colOff>259080</xdr:colOff>
      <xdr:row>10</xdr:row>
      <xdr:rowOff>60325</xdr:rowOff>
    </xdr:to>
    <xdr:sp macro="" textlink="">
      <xdr:nvSpPr>
        <xdr:cNvPr id="2" name="手繪多邊形: 圖案 1">
          <a:extLst>
            <a:ext uri="{FF2B5EF4-FFF2-40B4-BE49-F238E27FC236}">
              <a16:creationId xmlns:a16="http://schemas.microsoft.com/office/drawing/2014/main" id="{DEF19E27-0525-4982-B5D7-ADDB09BACAAB}"/>
            </a:ext>
          </a:extLst>
        </xdr:cNvPr>
        <xdr:cNvSpPr/>
      </xdr:nvSpPr>
      <xdr:spPr>
        <a:xfrm>
          <a:off x="7524750" y="1323975"/>
          <a:ext cx="1706880" cy="83185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06550" h="831850">
              <a:moveTo>
                <a:pt x="66099" y="0"/>
              </a:moveTo>
              <a:lnTo>
                <a:pt x="1540451" y="0"/>
              </a:lnTo>
              <a:cubicBezTo>
                <a:pt x="1576956" y="0"/>
                <a:pt x="1606550" y="29594"/>
                <a:pt x="1606550" y="66099"/>
              </a:cubicBezTo>
              <a:lnTo>
                <a:pt x="1606550" y="346710"/>
              </a:lnTo>
              <a:lnTo>
                <a:pt x="553720" y="346710"/>
              </a:lnTo>
              <a:cubicBezTo>
                <a:pt x="411198" y="468630"/>
                <a:pt x="360117" y="346710"/>
                <a:pt x="263315" y="346710"/>
              </a:cubicBezTo>
              <a:cubicBezTo>
                <a:pt x="230114" y="346710"/>
                <a:pt x="203200" y="373624"/>
                <a:pt x="203200" y="406825"/>
              </a:cubicBezTo>
              <a:lnTo>
                <a:pt x="203200" y="647275"/>
              </a:lnTo>
              <a:cubicBezTo>
                <a:pt x="203200" y="680476"/>
                <a:pt x="230114" y="707390"/>
                <a:pt x="263315" y="707390"/>
              </a:cubicBezTo>
              <a:cubicBezTo>
                <a:pt x="353343" y="707390"/>
                <a:pt x="341772" y="844550"/>
                <a:pt x="533400" y="707390"/>
              </a:cubicBezTo>
              <a:lnTo>
                <a:pt x="1606550" y="707390"/>
              </a:lnTo>
              <a:lnTo>
                <a:pt x="1606550" y="765751"/>
              </a:lnTo>
              <a:cubicBezTo>
                <a:pt x="1606550" y="802256"/>
                <a:pt x="1576956" y="831850"/>
                <a:pt x="1540451" y="831850"/>
              </a:cubicBezTo>
              <a:lnTo>
                <a:pt x="66099" y="831850"/>
              </a:lnTo>
              <a:cubicBezTo>
                <a:pt x="29594" y="831850"/>
                <a:pt x="0" y="802256"/>
                <a:pt x="0" y="765751"/>
              </a:cubicBezTo>
              <a:lnTo>
                <a:pt x="0" y="66099"/>
              </a:lnTo>
              <a:cubicBezTo>
                <a:pt x="0" y="29594"/>
                <a:pt x="29594" y="0"/>
                <a:pt x="66099" y="0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接收</a:t>
          </a:r>
          <a:r>
            <a:rPr lang="en-US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Arduino</a:t>
          </a:r>
          <a:r>
            <a:rPr lang="zh-TW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訊息函數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zoomScale="115" zoomScaleNormal="115" workbookViewId="0">
      <selection activeCell="B6" sqref="B6"/>
    </sheetView>
  </sheetViews>
  <sheetFormatPr defaultRowHeight="16.5"/>
  <cols>
    <col min="1" max="1" width="29" customWidth="1"/>
    <col min="2" max="2" width="21.5" bestFit="1" customWidth="1"/>
  </cols>
  <sheetData>
    <row r="1" spans="1:3" ht="17.25" thickBot="1">
      <c r="A1" t="s">
        <v>4</v>
      </c>
      <c r="B1" t="s">
        <v>3</v>
      </c>
      <c r="C1" t="s">
        <v>52</v>
      </c>
    </row>
    <row r="2" spans="1:3" ht="17.25" thickBot="1">
      <c r="A2" s="22"/>
      <c r="B2" s="16"/>
      <c r="C2" s="32"/>
    </row>
    <row r="3" spans="1:3" ht="17.25" thickBot="1">
      <c r="A3" s="22"/>
      <c r="B3" s="16"/>
      <c r="C3" s="32"/>
    </row>
    <row r="4" spans="1:3" ht="17.25" thickBot="1">
      <c r="A4" s="22"/>
      <c r="B4" s="16"/>
      <c r="C4" s="32"/>
    </row>
    <row r="5" spans="1:3" ht="17.25" thickBot="1">
      <c r="A5" s="22"/>
      <c r="B5" s="16"/>
      <c r="C5" s="32"/>
    </row>
    <row r="6" spans="1:3" ht="17.25" thickBot="1">
      <c r="A6" s="22"/>
      <c r="B6" s="17"/>
      <c r="C6" s="33"/>
    </row>
    <row r="7" spans="1:3">
      <c r="A7" s="22"/>
      <c r="B7" s="16"/>
      <c r="C7" s="33"/>
    </row>
    <row r="8" spans="1:3">
      <c r="A8" s="22"/>
      <c r="B8" s="16"/>
      <c r="C8" s="33"/>
    </row>
    <row r="9" spans="1:3">
      <c r="A9" s="22"/>
      <c r="B9" s="16"/>
      <c r="C9" s="33"/>
    </row>
    <row r="10" spans="1:3">
      <c r="A10" s="22"/>
      <c r="B10" s="16"/>
      <c r="C10" s="33"/>
    </row>
    <row r="11" spans="1:3">
      <c r="A11" s="22"/>
      <c r="B11" s="16"/>
    </row>
    <row r="12" spans="1:3">
      <c r="A12" s="22"/>
      <c r="B12" s="16"/>
    </row>
    <row r="13" spans="1:3">
      <c r="A13" s="22"/>
    </row>
    <row r="14" spans="1:3">
      <c r="A14" s="22"/>
    </row>
    <row r="15" spans="1:3">
      <c r="A15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8"/>
  <sheetViews>
    <sheetView zoomScale="115" zoomScaleNormal="115" workbookViewId="0">
      <selection activeCell="I23" sqref="I23"/>
    </sheetView>
  </sheetViews>
  <sheetFormatPr defaultRowHeight="16.5"/>
  <cols>
    <col min="1" max="1" width="25.875" customWidth="1"/>
    <col min="2" max="2" width="10.125" customWidth="1"/>
    <col min="4" max="4" width="2.5" style="27" customWidth="1"/>
    <col min="5" max="5" width="26.875" customWidth="1"/>
    <col min="6" max="6" width="7.25" customWidth="1"/>
    <col min="8" max="8" width="2.625" style="27" customWidth="1"/>
    <col min="9" max="9" width="34.375" customWidth="1"/>
    <col min="10" max="10" width="20" customWidth="1"/>
  </cols>
  <sheetData>
    <row r="1" spans="1:13">
      <c r="A1" t="s">
        <v>41</v>
      </c>
      <c r="B1" s="30" t="s">
        <v>42</v>
      </c>
      <c r="C1" s="6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27" t="s">
        <v>44</v>
      </c>
      <c r="E1" t="s">
        <v>41</v>
      </c>
      <c r="F1" s="30" t="s">
        <v>43</v>
      </c>
      <c r="G1" s="6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  <c r="I1" t="s">
        <v>41</v>
      </c>
      <c r="J1" s="30" t="s">
        <v>51</v>
      </c>
      <c r="K1" s="6" t="str">
        <f>"var code ="&amp;_xlfn.CONCAT(J2:J3)&amp;";"</f>
        <v>var code ='//UART通訊(接收ESP32傳來的MQTT訊息)'+'\n '+'SoftwareSerial ESP32Serial('+value_rx+',' +value_tx+');'+'\n '+;</v>
      </c>
    </row>
    <row r="2" spans="1:13" ht="27.75">
      <c r="A2" s="26"/>
      <c r="B2" s="21" t="str">
        <f>IF(NOT(ISBLANK(A2)),A2,"")</f>
        <v/>
      </c>
      <c r="D2" s="28"/>
      <c r="E2" s="18"/>
      <c r="F2" s="21" t="str">
        <f>IF(NOT(ISBLANK(E2)),E2&amp;"\n ","")</f>
        <v/>
      </c>
      <c r="I2" s="13" t="s">
        <v>448</v>
      </c>
      <c r="J2" s="21" t="str">
        <f>IF(NOT(ISBLANK(I2)),I2&amp;"+'\n '+","")</f>
        <v>'//UART通訊(接收ESP32傳來的MQTT訊息)'+'\n '+</v>
      </c>
      <c r="M2" s="31" t="s">
        <v>53</v>
      </c>
    </row>
    <row r="3" spans="1:13">
      <c r="A3" s="18"/>
      <c r="B3" s="21" t="str">
        <f t="shared" ref="B3:B66" si="0">IF(NOT(ISBLANK(A3)),A3,"")</f>
        <v/>
      </c>
      <c r="D3" s="29"/>
      <c r="E3" s="26"/>
      <c r="F3" s="21" t="str">
        <f t="shared" ref="F3:F66" si="1">IF(NOT(ISBLANK(E3)),E3&amp;"\n ","")</f>
        <v/>
      </c>
      <c r="I3" s="13" t="s">
        <v>447</v>
      </c>
      <c r="J3" s="21" t="str">
        <f t="shared" ref="J3:J66" si="2">IF(NOT(ISBLANK(I3)),I3&amp;"+'\n '+","")</f>
        <v>'SoftwareSerial ESP32Serial('+value_rx+',' +value_tx+');'+'\n '+</v>
      </c>
    </row>
    <row r="4" spans="1:13">
      <c r="A4" s="19"/>
      <c r="B4" s="21" t="str">
        <f t="shared" si="0"/>
        <v/>
      </c>
      <c r="D4" s="28"/>
      <c r="E4" s="19"/>
      <c r="F4" s="21" t="str">
        <f t="shared" si="1"/>
        <v/>
      </c>
      <c r="I4" s="26"/>
      <c r="J4" s="21" t="str">
        <f t="shared" si="2"/>
        <v/>
      </c>
      <c r="K4" s="6" t="str">
        <f>"var code ="&amp;_xlfn.CONCAT(J5:J6)&amp;";"</f>
        <v>var code ='//4way循跡感測器腳位'+'\n '+'#define TRACK_LEFT_PIN ' +value_left   +'//左邊 id1'+'\n '+;</v>
      </c>
    </row>
    <row r="5" spans="1:13">
      <c r="A5" s="19"/>
      <c r="B5" s="21" t="str">
        <f t="shared" si="0"/>
        <v/>
      </c>
      <c r="D5" s="29"/>
      <c r="E5" s="19"/>
      <c r="F5" s="21" t="str">
        <f t="shared" si="1"/>
        <v/>
      </c>
      <c r="I5" s="13" t="s">
        <v>449</v>
      </c>
      <c r="J5" s="21" t="str">
        <f t="shared" si="2"/>
        <v>'//4way循跡感測器腳位'+'\n '+</v>
      </c>
    </row>
    <row r="6" spans="1:13">
      <c r="A6" s="18"/>
      <c r="B6" s="21" t="str">
        <f t="shared" si="0"/>
        <v/>
      </c>
      <c r="D6" s="29"/>
      <c r="E6" s="18"/>
      <c r="F6" s="21" t="str">
        <f t="shared" si="1"/>
        <v/>
      </c>
      <c r="I6" s="13" t="s">
        <v>650</v>
      </c>
      <c r="J6" s="21" t="str">
        <f t="shared" si="2"/>
        <v>'#define TRACK_LEFT_PIN ' +value_left   +'//左邊 id1'+'\n '+</v>
      </c>
    </row>
    <row r="7" spans="1:13">
      <c r="A7" s="18"/>
      <c r="B7" s="21" t="str">
        <f t="shared" si="0"/>
        <v/>
      </c>
      <c r="D7" s="29"/>
      <c r="E7" s="18"/>
      <c r="F7" s="21" t="str">
        <f t="shared" si="1"/>
        <v/>
      </c>
      <c r="I7" s="13" t="s">
        <v>651</v>
      </c>
      <c r="J7" s="21" t="str">
        <f t="shared" si="2"/>
        <v>'#define TRACK_FRONT_PIN ' +value_front  +'//前面 id2'+'\n '+</v>
      </c>
    </row>
    <row r="8" spans="1:13">
      <c r="A8" s="18"/>
      <c r="B8" s="21" t="str">
        <f t="shared" si="0"/>
        <v/>
      </c>
      <c r="D8" s="29"/>
      <c r="E8" s="18"/>
      <c r="F8" s="21" t="str">
        <f t="shared" si="1"/>
        <v/>
      </c>
      <c r="I8" s="13" t="s">
        <v>652</v>
      </c>
      <c r="J8" s="21" t="str">
        <f t="shared" si="2"/>
        <v>'#define TRACK_BACK_PIN ' +value_back   +'//後面 id3'+'\n '+</v>
      </c>
    </row>
    <row r="9" spans="1:13">
      <c r="A9" s="18"/>
      <c r="B9" s="21" t="str">
        <f t="shared" si="0"/>
        <v/>
      </c>
      <c r="D9" s="29"/>
      <c r="E9" s="18"/>
      <c r="F9" s="21" t="str">
        <f t="shared" si="1"/>
        <v/>
      </c>
      <c r="I9" s="13" t="s">
        <v>653</v>
      </c>
      <c r="J9" s="21" t="str">
        <f t="shared" si="2"/>
        <v>'#define TRACK_RIGHT_PIN ' +value_right  +'//右邊 id4'+'\n '+</v>
      </c>
      <c r="K9" s="20"/>
    </row>
    <row r="10" spans="1:13">
      <c r="A10" s="18"/>
      <c r="B10" s="21" t="str">
        <f t="shared" si="0"/>
        <v/>
      </c>
      <c r="D10" s="29"/>
      <c r="E10" s="18"/>
      <c r="F10" s="21" t="str">
        <f t="shared" si="1"/>
        <v/>
      </c>
      <c r="I10" s="26"/>
      <c r="J10" s="21" t="str">
        <f t="shared" si="2"/>
        <v/>
      </c>
      <c r="K10" s="6" t="str">
        <f>"var code ="&amp;_xlfn.CONCAT(J11:J12)&amp;";"</f>
        <v>var code ='//觸發到白線回傳0或1'+'\n '+'#define TRIGGLED ' +value_trig+'\n '+;</v>
      </c>
    </row>
    <row r="11" spans="1:13">
      <c r="A11" s="18"/>
      <c r="B11" s="21" t="str">
        <f t="shared" si="0"/>
        <v/>
      </c>
      <c r="D11" s="29"/>
      <c r="E11" s="18"/>
      <c r="F11" s="21" t="str">
        <f t="shared" si="1"/>
        <v/>
      </c>
      <c r="I11" s="13" t="s">
        <v>450</v>
      </c>
      <c r="J11" s="21" t="str">
        <f t="shared" si="2"/>
        <v>'//觸發到白線回傳0或1'+'\n '+</v>
      </c>
      <c r="K11" s="20"/>
    </row>
    <row r="12" spans="1:13">
      <c r="A12" s="18"/>
      <c r="B12" s="21" t="str">
        <f t="shared" si="0"/>
        <v/>
      </c>
      <c r="D12" s="29"/>
      <c r="E12" s="18"/>
      <c r="F12" s="21" t="str">
        <f t="shared" si="1"/>
        <v/>
      </c>
      <c r="I12" s="13" t="s">
        <v>654</v>
      </c>
      <c r="J12" s="21" t="str">
        <f t="shared" si="2"/>
        <v>'#define TRIGGLED ' +value_trig+'\n '+</v>
      </c>
      <c r="K12" s="20"/>
    </row>
    <row r="13" spans="1:13">
      <c r="A13" s="18"/>
      <c r="B13" s="21" t="str">
        <f t="shared" si="0"/>
        <v/>
      </c>
      <c r="D13" s="29"/>
      <c r="E13" s="18"/>
      <c r="F13" s="21" t="str">
        <f t="shared" si="1"/>
        <v/>
      </c>
      <c r="I13" s="26"/>
      <c r="J13" s="21" t="str">
        <f t="shared" si="2"/>
        <v/>
      </c>
      <c r="K13" s="6" t="str">
        <f>"var code ="&amp;_xlfn.CONCAT(J14:J17)&amp;";"</f>
        <v>var code ='//貨斗伺服馬達腳位,角度'+'\n '+#define SERVO_CAR_BOX_PIN ' +value_carbox+'\n '+#define ANGLE_CAR_BOX_OPEN ' +value_open + '//開啟貨斗'+'\n '+#define ANGLE_CAR_BOX_CLOSE ' +value_close + '//關閉貨斗'+'\n '+;</v>
      </c>
    </row>
    <row r="14" spans="1:13">
      <c r="A14" s="18"/>
      <c r="B14" s="21" t="str">
        <f t="shared" si="0"/>
        <v/>
      </c>
      <c r="D14" s="29"/>
      <c r="E14" s="18"/>
      <c r="F14" s="21" t="str">
        <f t="shared" si="1"/>
        <v/>
      </c>
      <c r="I14" s="13" t="s">
        <v>451</v>
      </c>
      <c r="J14" s="21" t="str">
        <f t="shared" si="2"/>
        <v>'//貨斗伺服馬達腳位,角度'+'\n '+</v>
      </c>
      <c r="K14" s="20"/>
    </row>
    <row r="15" spans="1:13">
      <c r="A15" s="18"/>
      <c r="B15" s="21" t="str">
        <f t="shared" si="0"/>
        <v/>
      </c>
      <c r="E15" s="18"/>
      <c r="F15" s="21" t="str">
        <f t="shared" si="1"/>
        <v/>
      </c>
      <c r="I15" s="39" t="s">
        <v>667</v>
      </c>
      <c r="J15" s="21" t="str">
        <f t="shared" si="2"/>
        <v>#define SERVO_CAR_BOX_PIN ' +value_carbox+'\n '+</v>
      </c>
      <c r="K15" s="20"/>
    </row>
    <row r="16" spans="1:13">
      <c r="A16" s="19"/>
      <c r="B16" s="21" t="str">
        <f t="shared" si="0"/>
        <v/>
      </c>
      <c r="E16" s="19"/>
      <c r="F16" s="21" t="str">
        <f t="shared" si="1"/>
        <v/>
      </c>
      <c r="I16" s="39" t="s">
        <v>668</v>
      </c>
      <c r="J16" s="21" t="str">
        <f t="shared" si="2"/>
        <v>#define ANGLE_CAR_BOX_OPEN ' +value_open + '//開啟貨斗'+'\n '+</v>
      </c>
      <c r="K16" s="20"/>
    </row>
    <row r="17" spans="1:12">
      <c r="A17" s="18"/>
      <c r="B17" s="21" t="str">
        <f t="shared" si="0"/>
        <v/>
      </c>
      <c r="E17" s="18"/>
      <c r="F17" s="21" t="str">
        <f t="shared" si="1"/>
        <v/>
      </c>
      <c r="I17" s="39" t="s">
        <v>669</v>
      </c>
      <c r="J17" s="21" t="str">
        <f t="shared" si="2"/>
        <v>#define ANGLE_CAR_BOX_CLOSE ' +value_close + '//關閉貨斗'+'\n '+</v>
      </c>
      <c r="K17" s="20"/>
    </row>
    <row r="18" spans="1:12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  <c r="K18" s="6" t="str">
        <f>"var code ="&amp;_xlfn.CONCAT(J19:J22)&amp;";"</f>
        <v>var code ='//AI鏡頭伺服馬達腳位,角度'+'\n '+#define SERVO_AI_CAM_PIN ' +value_aicam+'\n '+#define ANGLE_AI_CAM_FRONT ' +value_front  +'//鏡頭向前'+'\n '+#define ANGLE_AI_CAM_UP ' +value_up     +'//鏡頭朝上'+'\n '+;</v>
      </c>
    </row>
    <row r="19" spans="1:12">
      <c r="A19" s="18"/>
      <c r="B19" s="21" t="str">
        <f t="shared" si="0"/>
        <v/>
      </c>
      <c r="E19" s="18"/>
      <c r="F19" s="21" t="str">
        <f t="shared" si="1"/>
        <v/>
      </c>
      <c r="I19" s="13" t="s">
        <v>452</v>
      </c>
      <c r="J19" s="21" t="str">
        <f t="shared" si="2"/>
        <v>'//AI鏡頭伺服馬達腳位,角度'+'\n '+</v>
      </c>
      <c r="K19" s="20"/>
    </row>
    <row r="20" spans="1:12">
      <c r="A20" s="18"/>
      <c r="B20" s="21" t="str">
        <f t="shared" si="0"/>
        <v/>
      </c>
      <c r="E20" s="18"/>
      <c r="F20" s="21" t="str">
        <f t="shared" si="1"/>
        <v/>
      </c>
      <c r="I20" s="39" t="s">
        <v>670</v>
      </c>
      <c r="J20" s="21" t="str">
        <f t="shared" si="2"/>
        <v>#define SERVO_AI_CAM_PIN ' +value_aicam+'\n '+</v>
      </c>
      <c r="K20" s="20"/>
    </row>
    <row r="21" spans="1:12">
      <c r="A21" s="18"/>
      <c r="B21" s="21" t="str">
        <f t="shared" si="0"/>
        <v/>
      </c>
      <c r="E21" s="18"/>
      <c r="F21" s="21" t="str">
        <f t="shared" si="1"/>
        <v/>
      </c>
      <c r="I21" s="39" t="s">
        <v>671</v>
      </c>
      <c r="J21" s="21" t="str">
        <f t="shared" si="2"/>
        <v>#define ANGLE_AI_CAM_FRONT ' +value_front  +'//鏡頭向前'+'\n '+</v>
      </c>
      <c r="K21" s="20"/>
    </row>
    <row r="22" spans="1:12">
      <c r="A22" s="18"/>
      <c r="B22" s="21" t="str">
        <f t="shared" si="0"/>
        <v/>
      </c>
      <c r="E22" s="18"/>
      <c r="F22" s="21" t="str">
        <f t="shared" si="1"/>
        <v/>
      </c>
      <c r="I22" s="39" t="s">
        <v>672</v>
      </c>
      <c r="J22" s="21" t="str">
        <f t="shared" si="2"/>
        <v>#define ANGLE_AI_CAM_UP ' +value_up     +'//鏡頭朝上'+'\n '+</v>
      </c>
    </row>
    <row r="23" spans="1:12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  <c r="K23" s="6" t="str">
        <f>"var code ="&amp;_xlfn.CONCAT(J24:J25)&amp;";"</f>
        <v>var code ='//簽收鈕'+'\n '+#define BUTTON_SIGN_PIN ' +value_sign+'\n '+;</v>
      </c>
      <c r="L23" s="30"/>
    </row>
    <row r="24" spans="1:12">
      <c r="A24" s="18"/>
      <c r="B24" s="21" t="str">
        <f t="shared" si="0"/>
        <v/>
      </c>
      <c r="E24" s="18"/>
      <c r="F24" s="21" t="str">
        <f t="shared" si="1"/>
        <v/>
      </c>
      <c r="I24" s="13" t="s">
        <v>453</v>
      </c>
      <c r="J24" s="21" t="str">
        <f t="shared" si="2"/>
        <v>'//簽收鈕'+'\n '+</v>
      </c>
    </row>
    <row r="25" spans="1:12">
      <c r="A25" s="18"/>
      <c r="B25" s="21" t="str">
        <f t="shared" si="0"/>
        <v/>
      </c>
      <c r="E25" s="18"/>
      <c r="F25" s="21" t="str">
        <f t="shared" si="1"/>
        <v/>
      </c>
      <c r="I25" s="39" t="s">
        <v>673</v>
      </c>
      <c r="J25" s="21" t="str">
        <f t="shared" si="2"/>
        <v>#define BUTTON_SIGN_PIN ' +value_sign+'\n '+</v>
      </c>
    </row>
    <row r="26" spans="1:12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  <c r="K26" s="6" t="str">
        <f>"var code ="&amp;_xlfn.CONCAT(J27:J35)&amp;";"</f>
        <v>var code ='//L298N腳位'+'\n '+'#define L298N_IN1 ' +value_in1+'\n '+'#define L298N_IN2 ' +value_in2+'\n '+'#define L298N_IN3 ' +value_in3+'\n '+'#define L298N_IN4 ' +value_in4+'\n '+'#define L298N_IN5 ' +value_in5+'\n '+'#define L298N_IN6 ' +value_in6+'\n '+'#define L298N_IN7 ' +value_in7+'\n '+'#define L298N_IN8 ' +value_in8+'\n '+;</v>
      </c>
    </row>
    <row r="27" spans="1:12">
      <c r="A27" s="18"/>
      <c r="B27" s="21" t="str">
        <f t="shared" si="0"/>
        <v/>
      </c>
      <c r="E27" s="18"/>
      <c r="F27" s="21" t="str">
        <f t="shared" si="1"/>
        <v/>
      </c>
      <c r="I27" s="13" t="s">
        <v>454</v>
      </c>
      <c r="J27" s="21" t="str">
        <f t="shared" si="2"/>
        <v>'//L298N腳位'+'\n '+</v>
      </c>
    </row>
    <row r="28" spans="1:12">
      <c r="A28" s="18"/>
      <c r="B28" s="21" t="str">
        <f t="shared" si="0"/>
        <v/>
      </c>
      <c r="E28" s="18"/>
      <c r="F28" s="21" t="str">
        <f t="shared" si="1"/>
        <v/>
      </c>
      <c r="I28" s="13" t="s">
        <v>655</v>
      </c>
      <c r="J28" s="21" t="str">
        <f t="shared" si="2"/>
        <v>'#define L298N_IN1 ' +value_in1+'\n '+</v>
      </c>
    </row>
    <row r="29" spans="1:12">
      <c r="A29" s="18"/>
      <c r="B29" s="21" t="str">
        <f t="shared" si="0"/>
        <v/>
      </c>
      <c r="E29" s="18"/>
      <c r="F29" s="21" t="str">
        <f t="shared" si="1"/>
        <v/>
      </c>
      <c r="I29" s="13" t="s">
        <v>656</v>
      </c>
      <c r="J29" s="21" t="str">
        <f t="shared" si="2"/>
        <v>'#define L298N_IN2 ' +value_in2+'\n '+</v>
      </c>
    </row>
    <row r="30" spans="1:12">
      <c r="A30" s="18"/>
      <c r="B30" s="21" t="str">
        <f t="shared" si="0"/>
        <v/>
      </c>
      <c r="E30" s="18"/>
      <c r="F30" s="21" t="str">
        <f t="shared" si="1"/>
        <v/>
      </c>
      <c r="I30" s="13" t="s">
        <v>657</v>
      </c>
      <c r="J30" s="21" t="str">
        <f t="shared" si="2"/>
        <v>'#define L298N_IN3 ' +value_in3+'\n '+</v>
      </c>
    </row>
    <row r="31" spans="1:12">
      <c r="A31" s="18"/>
      <c r="B31" s="21" t="str">
        <f t="shared" si="0"/>
        <v/>
      </c>
      <c r="E31" s="18"/>
      <c r="F31" s="21" t="str">
        <f t="shared" si="1"/>
        <v/>
      </c>
      <c r="I31" s="13" t="s">
        <v>658</v>
      </c>
      <c r="J31" s="21" t="str">
        <f t="shared" si="2"/>
        <v>'#define L298N_IN4 ' +value_in4+'\n '+</v>
      </c>
    </row>
    <row r="32" spans="1:12">
      <c r="A32" s="18"/>
      <c r="B32" s="21" t="str">
        <f t="shared" si="0"/>
        <v/>
      </c>
      <c r="E32" s="18"/>
      <c r="F32" s="21" t="str">
        <f t="shared" si="1"/>
        <v/>
      </c>
      <c r="I32" s="13" t="s">
        <v>659</v>
      </c>
      <c r="J32" s="21" t="str">
        <f t="shared" si="2"/>
        <v>'#define L298N_IN5 ' +value_in5+'\n '+</v>
      </c>
    </row>
    <row r="33" spans="1:11">
      <c r="A33" s="18"/>
      <c r="B33" s="21" t="str">
        <f t="shared" si="0"/>
        <v/>
      </c>
      <c r="E33" s="18"/>
      <c r="F33" s="21" t="str">
        <f t="shared" si="1"/>
        <v/>
      </c>
      <c r="I33" s="13" t="s">
        <v>660</v>
      </c>
      <c r="J33" s="21" t="str">
        <f t="shared" si="2"/>
        <v>'#define L298N_IN6 ' +value_in6+'\n '+</v>
      </c>
    </row>
    <row r="34" spans="1:11">
      <c r="A34" s="18"/>
      <c r="B34" s="21" t="str">
        <f t="shared" si="0"/>
        <v/>
      </c>
      <c r="E34" s="18"/>
      <c r="F34" s="21" t="str">
        <f t="shared" si="1"/>
        <v/>
      </c>
      <c r="I34" s="13" t="s">
        <v>661</v>
      </c>
      <c r="J34" s="21" t="str">
        <f t="shared" si="2"/>
        <v>'#define L298N_IN7 ' +value_in7+'\n '+</v>
      </c>
    </row>
    <row r="35" spans="1:11">
      <c r="A35" s="18"/>
      <c r="B35" s="21" t="str">
        <f t="shared" si="0"/>
        <v/>
      </c>
      <c r="E35" s="18"/>
      <c r="F35" s="21" t="str">
        <f t="shared" si="1"/>
        <v/>
      </c>
      <c r="I35" s="13" t="s">
        <v>662</v>
      </c>
      <c r="J35" s="21" t="str">
        <f t="shared" si="2"/>
        <v>'#define L298N_IN8 ' +value_in8+'\n '+</v>
      </c>
    </row>
    <row r="36" spans="1:11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  <c r="K36" s="6" t="str">
        <f>"var code ="&amp;_xlfn.CONCAT(J37:J40)&amp;";"</f>
        <v>var code ='#define L298N_EN1 ' +value_en1+'\n '+'#define L298N_EN2 ' +value_en2+'\n '+'#define L298N_EN3 ' +value_en3+'\n '+'#define L298N_EN4 ' +value_en4+'\n '+;</v>
      </c>
    </row>
    <row r="37" spans="1:11">
      <c r="A37" s="18"/>
      <c r="B37" s="21" t="str">
        <f t="shared" si="0"/>
        <v/>
      </c>
      <c r="E37" s="18"/>
      <c r="F37" s="21" t="str">
        <f t="shared" si="1"/>
        <v/>
      </c>
      <c r="I37" s="13" t="s">
        <v>663</v>
      </c>
      <c r="J37" s="21" t="str">
        <f t="shared" si="2"/>
        <v>'#define L298N_EN1 ' +value_en1+'\n '+</v>
      </c>
    </row>
    <row r="38" spans="1:11">
      <c r="A38" s="18"/>
      <c r="B38" s="21" t="str">
        <f t="shared" si="0"/>
        <v/>
      </c>
      <c r="E38" s="18"/>
      <c r="F38" s="21" t="str">
        <f t="shared" si="1"/>
        <v/>
      </c>
      <c r="I38" s="13" t="s">
        <v>664</v>
      </c>
      <c r="J38" s="21" t="str">
        <f t="shared" si="2"/>
        <v>'#define L298N_EN2 ' +value_en2+'\n '+</v>
      </c>
    </row>
    <row r="39" spans="1:11">
      <c r="A39" s="3"/>
      <c r="B39" s="21" t="str">
        <f t="shared" si="0"/>
        <v/>
      </c>
      <c r="E39" s="3"/>
      <c r="F39" s="21" t="str">
        <f t="shared" si="1"/>
        <v/>
      </c>
      <c r="I39" s="13" t="s">
        <v>665</v>
      </c>
      <c r="J39" s="21" t="str">
        <f t="shared" si="2"/>
        <v>'#define L298N_EN3 ' +value_en3+'\n '+</v>
      </c>
    </row>
    <row r="40" spans="1:11">
      <c r="A40" s="18"/>
      <c r="B40" s="21" t="str">
        <f t="shared" si="0"/>
        <v/>
      </c>
      <c r="E40" s="18"/>
      <c r="F40" s="21" t="str">
        <f t="shared" si="1"/>
        <v/>
      </c>
      <c r="I40" s="13" t="s">
        <v>666</v>
      </c>
      <c r="J40" s="21" t="str">
        <f t="shared" si="2"/>
        <v>'#define L298N_EN4 ' +value_en4+'\n '+</v>
      </c>
    </row>
    <row r="41" spans="1:11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1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1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1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1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1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1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1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IF(NOT(ISBLANK(I67)),I67&amp;"+'\n '+","")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9"/>
  <sheetViews>
    <sheetView tabSelected="1" zoomScale="85" zoomScaleNormal="85" workbookViewId="0">
      <selection activeCell="A138" sqref="A138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6</v>
      </c>
      <c r="D1" s="7" t="str">
        <f>"Blockly.Arduino.functions_['"&amp;D2&amp;"'] = '"&amp;D3&amp;"';"</f>
        <v>Blockly.Arduino.functions_['_10imi_megacar_astar'] = '// ===========A*演算法 Start===========\n// 表示地圖上的節點的類別\nclass Node {\npublic:\n  int row;\n  int col;\n  int f;  // f = g + h，表示節點的總代價\n  int g;  // 從起點到當前節點的實際代價\n  int h;  // 從當前節點到目標節點的估算代價\n  Node* parent;\n  Node(int r, int c)\n    : row(r), col(c), f(0), g(0), h(0), parent(nullptr) {}\n  // 計算當前節點到目標節點的估算代價（這裡使用曼哈頓距離）\n  void calculateH(int targetRow, int targetCol) {\n    h = abs(targetRow - row) + abs(targetCol - col);\n  }\n};\nbool aStar(int grid[numRows][numCols], int startRow, int startCol, int endRow, int endCol) {\n  Node* openList[numRows * numCols];\n  Node* closedList[numRows * numCols];\n  int openListCount = 0;\n  int closedListCount = 0;\n  Node* startNode = new Node(startRow, startCol);\n  Node* endNode = new Node(endRow, endCol);\n  startNode-&gt;calculateH(endRow, endCol);\n  startNode-&gt;f = startNode-&gt;g + startNode-&gt;h;\n  openList[openListCount++] = startNode;\n  while (openListCount &gt; 0) {\n    // 找到f值最小的節點\n    int minFIndex = 0;\n    for (int i = 1; i &lt; openListCount; i++) {\n      if (openList[i]-&gt;f &lt; openList[minFIndex]-&gt;f) {\n        minFIndex = i;\n      }\n    }\n    Node* currentNode = openList[minFIndex];\n    // 將當前節點移到關閉列表\n    for (int i = minFIndex; i &lt; openListCount - 1; i++) {\n      openList[i] = openList[i + 1];\n    }\n    openListCount--;\n    closedList[closedListCount++] = currentNode;\n    // 如果當前節點是目標節點，找到路徑並返回\n    if (currentNode-&gt;row == endRow &amp;&amp; currentNode-&gt;col == endCol) {\n      Node* current = currentNode;\n      while (current-&gt;parent != nullptr) {\n        pathXY[pathCount] = String(current-&gt;row) + "," + String(current-&gt;col);\n        int deltaX = current-&gt;col - current-&gt;parent-&gt;col;\n        int deltaY = current-&gt;row - current-&gt;parent-&gt;row;\n        if (deltaX == 1) {\n          pathMapDirect[pathCount++] = \'R\';\n        } else if (deltaX == -1) {\n          pathMapDirect[pathCount++] = \'L\';\n        } else if (deltaY == 1) {\n          pathMapDirect[pathCount++] = \'D\';\n        } else if (deltaY == -1) {\n          pathMapDirect[pathCount++] = \'U\';\n        }\n        current = current-&gt;parent;\n      }\n      return true;\n    }\n    // 獲取當前節點的相鄰節點\n    int neighbors[4][2] = { { -1, 0 }, { 1, 0 }, { 0, -1 }, { 0, 1 } };\n    for (int i = 0; i &lt; 4; i++) {\n      int newRow = currentNode-&gt;row + neighbors[i][0];\n      int newCol = currentNode-&gt;col + neighbors[i][1];\n      // 檢查新節點是否在地圖範圍內\n      if (newRow &gt;= 0 &amp;&amp; newRow &lt; numRows &amp;&amp; newCol &gt;= 0 &amp;&amp; newCol &lt; numCols) {\n        // 檢查新節點是否是障礙物\n        if (grid[newRow][newCol] == 0) {\n          continue;\n        }\n        Node* neighbor = new Node(newRow, newCol);\n        neighbor-&gt;calculateH(endRow, endCol);\n        neighbor-&gt;g = currentNode-&gt;g + 1;  // 假設每個步驟的代價都是1\n        neighbor-&gt;f = neighbor-&gt;g + neighbor-&gt;h;\n        neighbor-&gt;parent = currentNode;\n        // 檢查新節點是否在關閉列表中\n        bool inClosedList = false;\n        for (int j = 0; j &lt; closedListCount; j++) {\n          if (closedList[j]-&gt;row == neighbor-&gt;row &amp;&amp; closedList[j]-&gt;col == neighbor-&gt;col) {\n            inClosedList = true;\n            break;\n          }\n        }\n        if (inClosedList) {\n          delete neighbor;\n          continue;\n        }\n        // 檢查新節點是否已經在開放列表中\n        bool inOpenList = false;\n        for (int j = 0; j &lt; openListCount; j++) {\n          if (openList[j]-&gt;row == neighbor-&gt;row &amp;&amp; openList[j]-&gt;col == neighbor-&gt;col) {\n            inOpenList = true;\n            if (neighbor-&gt;g &lt; openList[j]-&gt;g) {\n              openList[j]-&gt;g = neighbor-&gt;g;\n              openList[j]-&gt;f = neighbor-&gt;f;\n              openList[j]-&gt;parent = neighbor-&gt;parent;\n            }\n            delete neighbor;\n            break;\n          }\n        }\n        if (!inOpenList) {\n          openList[openListCount++] = neighbor;\n        }\n      }\n    }\n  }\n  // 如果開放列表為空，表示沒有找到路徑\n  return false;\n}\n// ===========A*演算法 End===========\n';</v>
      </c>
      <c r="E1" t="s">
        <v>2</v>
      </c>
    </row>
    <row r="2" spans="1:5">
      <c r="A2" s="34" t="s">
        <v>455</v>
      </c>
      <c r="B2" s="21" t="str">
        <f>IF(NOT(ISBLANK(A2)),A2&amp;"\n","")</f>
        <v>// ===========A*演算法 Start===========\n</v>
      </c>
      <c r="C2" s="4" t="s">
        <v>5</v>
      </c>
      <c r="D2" s="5" t="s">
        <v>55</v>
      </c>
    </row>
    <row r="3" spans="1:5">
      <c r="A3" s="34" t="s">
        <v>534</v>
      </c>
      <c r="B3" s="21" t="str">
        <f t="shared" ref="B3:B66" si="0">IF(NOT(ISBLANK(A3)),A3&amp;"\n","")</f>
        <v>// 表示地圖上的節點的類別\n</v>
      </c>
      <c r="C3" s="5" t="s">
        <v>36</v>
      </c>
      <c r="D3" s="5" t="str">
        <f>_xlfn.CONCAT(B2:B999)</f>
        <v>// ===========A*演算法 Start===========\n// 表示地圖上的節點的類別\nclass Node {\npublic:\n  int row;\n  int col;\n  int f;  // f = g + h，表示節點的總代價\n  int g;  // 從起點到當前節點的實際代價\n  int h;  // 從當前節點到目標節點的估算代價\n  Node* parent;\n  Node(int r, int c)\n    : row(r), col(c), f(0), g(0), h(0), parent(nullptr) {}\n  // 計算當前節點到目標節點的估算代價（這裡使用曼哈頓距離）\n  void calculateH(int targetRow, int targetCol) {\n    h = abs(targetRow - row) + abs(targetCol - col);\n  }\n};\nbool aStar(int grid[numRows][numCols], int startRow, int startCol, int endRow, int endCol) {\n  Node* openList[numRows * numCols];\n  Node* closedList[numRows * numCols];\n  int openListCount = 0;\n  int closedListCount = 0;\n  Node* startNode = new Node(startRow, startCol);\n  Node* endNode = new Node(endRow, endCol);\n  startNode-&gt;calculateH(endRow, endCol);\n  startNode-&gt;f = startNode-&gt;g + startNode-&gt;h;\n  openList[openListCount++] = startNode;\n  while (openListCount &gt; 0) {\n    // 找到f值最小的節點\n    int minFIndex = 0;\n    for (int i = 1; i &lt; openListCount; i++) {\n      if (openList[i]-&gt;f &lt; openList[minFIndex]-&gt;f) {\n        minFIndex = i;\n      }\n    }\n    Node* currentNode = openList[minFIndex];\n    // 將當前節點移到關閉列表\n    for (int i = minFIndex; i &lt; openListCount - 1; i++) {\n      openList[i] = openList[i + 1];\n    }\n    openListCount--;\n    closedList[closedListCount++] = currentNode;\n    // 如果當前節點是目標節點，找到路徑並返回\n    if (currentNode-&gt;row == endRow &amp;&amp; currentNode-&gt;col == endCol) {\n      Node* current = currentNode;\n      while (current-&gt;parent != nullptr) {\n        pathXY[pathCount] = String(current-&gt;row) + "," + String(current-&gt;col);\n        int deltaX = current-&gt;col - current-&gt;parent-&gt;col;\n        int deltaY = current-&gt;row - current-&gt;parent-&gt;row;\n        if (deltaX == 1) {\n          pathMapDirect[pathCount++] = \'R\';\n        } else if (deltaX == -1) {\n          pathMapDirect[pathCount++] = \'L\';\n        } else if (deltaY == 1) {\n          pathMapDirect[pathCount++] = \'D\';\n        } else if (deltaY == -1) {\n          pathMapDirect[pathCount++] = \'U\';\n        }\n        current = current-&gt;parent;\n      }\n      return true;\n    }\n    // 獲取當前節點的相鄰節點\n    int neighbors[4][2] = { { -1, 0 }, { 1, 0 }, { 0, -1 }, { 0, 1 } };\n    for (int i = 0; i &lt; 4; i++) {\n      int newRow = currentNode-&gt;row + neighbors[i][0];\n      int newCol = currentNode-&gt;col + neighbors[i][1];\n      // 檢查新節點是否在地圖範圍內\n      if (newRow &gt;= 0 &amp;&amp; newRow &lt; numRows &amp;&amp; newCol &gt;= 0 &amp;&amp; newCol &lt; numCols) {\n        // 檢查新節點是否是障礙物\n        if (grid[newRow][newCol] == 0) {\n          continue;\n        }\n        Node* neighbor = new Node(newRow, newCol);\n        neighbor-&gt;calculateH(endRow, endCol);\n        neighbor-&gt;g = currentNode-&gt;g + 1;  // 假設每個步驟的代價都是1\n        neighbor-&gt;f = neighbor-&gt;g + neighbor-&gt;h;\n        neighbor-&gt;parent = currentNode;\n        // 檢查新節點是否在關閉列表中\n        bool inClosedList = false;\n        for (int j = 0; j &lt; closedListCount; j++) {\n          if (closedList[j]-&gt;row == neighbor-&gt;row &amp;&amp; closedList[j]-&gt;col == neighbor-&gt;col) {\n            inClosedList = true;\n            break;\n          }\n        }\n        if (inClosedList) {\n          delete neighbor;\n          continue;\n        }\n        // 檢查新節點是否已經在開放列表中\n        bool inOpenList = false;\n        for (int j = 0; j &lt; openListCount; j++) {\n          if (openList[j]-&gt;row == neighbor-&gt;row &amp;&amp; openList[j]-&gt;col == neighbor-&gt;col) {\n            inOpenList = true;\n            if (neighbor-&gt;g &lt; openList[j]-&gt;g) {\n              openList[j]-&gt;g = neighbor-&gt;g;\n              openList[j]-&gt;f = neighbor-&gt;f;\n              openList[j]-&gt;parent = neighbor-&gt;parent;\n            }\n            delete neighbor;\n            break;\n          }\n        }\n        if (!inOpenList) {\n          openList[openListCount++] = neighbor;\n        }\n      }\n    }\n  }\n  // 如果開放列表為空，表示沒有找到路徑\n  return false;\n}\n// ===========A*演算法 End===========\n</v>
      </c>
    </row>
    <row r="4" spans="1:5">
      <c r="A4" s="34" t="s">
        <v>535</v>
      </c>
      <c r="B4" s="21" t="str">
        <f t="shared" si="0"/>
        <v>class Node {\n</v>
      </c>
    </row>
    <row r="5" spans="1:5">
      <c r="A5" s="34" t="s">
        <v>536</v>
      </c>
      <c r="B5" s="21" t="str">
        <f t="shared" si="0"/>
        <v>public:\n</v>
      </c>
    </row>
    <row r="6" spans="1:5">
      <c r="A6" s="34" t="s">
        <v>537</v>
      </c>
      <c r="B6" s="21" t="str">
        <f t="shared" si="0"/>
        <v xml:space="preserve">  int row;\n</v>
      </c>
    </row>
    <row r="7" spans="1:5">
      <c r="A7" s="34" t="s">
        <v>538</v>
      </c>
      <c r="B7" s="21" t="str">
        <f t="shared" si="0"/>
        <v xml:space="preserve">  int col;\n</v>
      </c>
    </row>
    <row r="8" spans="1:5">
      <c r="A8" s="34" t="s">
        <v>539</v>
      </c>
      <c r="B8" s="21" t="str">
        <f t="shared" si="0"/>
        <v xml:space="preserve">  int f;  // f = g + h，表示節點的總代價\n</v>
      </c>
    </row>
    <row r="9" spans="1:5">
      <c r="A9" s="34" t="s">
        <v>540</v>
      </c>
      <c r="B9" s="21" t="str">
        <f t="shared" si="0"/>
        <v xml:space="preserve">  int g;  // 從起點到當前節點的實際代價\n</v>
      </c>
    </row>
    <row r="10" spans="1:5">
      <c r="A10" s="34" t="s">
        <v>541</v>
      </c>
      <c r="B10" s="21" t="str">
        <f t="shared" si="0"/>
        <v xml:space="preserve">  int h;  // 從當前節點到目標節點的估算代價\n</v>
      </c>
    </row>
    <row r="11" spans="1:5">
      <c r="A11" s="34" t="s">
        <v>542</v>
      </c>
      <c r="B11" s="21" t="str">
        <f t="shared" si="0"/>
        <v xml:space="preserve">  Node* parent;\n</v>
      </c>
    </row>
    <row r="12" spans="1:5">
      <c r="A12" s="34"/>
      <c r="B12" s="21" t="str">
        <f t="shared" si="0"/>
        <v/>
      </c>
    </row>
    <row r="13" spans="1:5">
      <c r="A13" s="34" t="s">
        <v>543</v>
      </c>
      <c r="B13" s="21" t="str">
        <f t="shared" si="0"/>
        <v xml:space="preserve">  Node(int r, int c)\n</v>
      </c>
    </row>
    <row r="14" spans="1:5">
      <c r="A14" s="34" t="s">
        <v>544</v>
      </c>
      <c r="B14" s="21" t="str">
        <f t="shared" si="0"/>
        <v xml:space="preserve">    : row(r), col(c), f(0), g(0), h(0), parent(nullptr) {}\n</v>
      </c>
    </row>
    <row r="15" spans="1:5">
      <c r="A15" s="34"/>
      <c r="B15" s="21" t="str">
        <f t="shared" si="0"/>
        <v/>
      </c>
    </row>
    <row r="16" spans="1:5">
      <c r="A16" s="34" t="s">
        <v>545</v>
      </c>
      <c r="B16" s="21" t="str">
        <f t="shared" si="0"/>
        <v xml:space="preserve">  // 計算當前節點到目標節點的估算代價（這裡使用曼哈頓距離）\n</v>
      </c>
    </row>
    <row r="17" spans="1:2">
      <c r="A17" s="34" t="s">
        <v>546</v>
      </c>
      <c r="B17" s="21" t="str">
        <f t="shared" si="0"/>
        <v xml:space="preserve">  void calculateH(int targetRow, int targetCol) {\n</v>
      </c>
    </row>
    <row r="18" spans="1:2">
      <c r="A18" s="34" t="s">
        <v>547</v>
      </c>
      <c r="B18" s="21" t="str">
        <f t="shared" si="0"/>
        <v xml:space="preserve">    h = abs(targetRow - row) + abs(targetCol - col);\n</v>
      </c>
    </row>
    <row r="19" spans="1:2">
      <c r="A19" s="34" t="s">
        <v>7</v>
      </c>
      <c r="B19" s="21" t="str">
        <f t="shared" si="0"/>
        <v xml:space="preserve">  }\n</v>
      </c>
    </row>
    <row r="20" spans="1:2">
      <c r="A20" s="34" t="s">
        <v>548</v>
      </c>
      <c r="B20" s="21" t="str">
        <f t="shared" si="0"/>
        <v>};\n</v>
      </c>
    </row>
    <row r="21" spans="1:2">
      <c r="A21" s="34"/>
      <c r="B21" s="21" t="str">
        <f t="shared" si="0"/>
        <v/>
      </c>
    </row>
    <row r="22" spans="1:2">
      <c r="A22" s="34" t="s">
        <v>456</v>
      </c>
      <c r="B22" s="21" t="str">
        <f t="shared" si="0"/>
        <v>bool aStar(int grid[numRows][numCols], int startRow, int startCol, int endRow, int endCol) {\n</v>
      </c>
    </row>
    <row r="23" spans="1:2">
      <c r="A23" s="34" t="s">
        <v>457</v>
      </c>
      <c r="B23" s="21" t="str">
        <f t="shared" si="0"/>
        <v xml:space="preserve">  Node* openList[numRows * numCols];\n</v>
      </c>
    </row>
    <row r="24" spans="1:2">
      <c r="A24" s="34" t="s">
        <v>458</v>
      </c>
      <c r="B24" s="21" t="str">
        <f t="shared" si="0"/>
        <v xml:space="preserve">  Node* closedList[numRows * numCols];\n</v>
      </c>
    </row>
    <row r="25" spans="1:2">
      <c r="A25" s="34" t="s">
        <v>459</v>
      </c>
      <c r="B25" s="21" t="str">
        <f t="shared" si="0"/>
        <v xml:space="preserve">  int openListCount = 0;\n</v>
      </c>
    </row>
    <row r="26" spans="1:2">
      <c r="A26" s="34" t="s">
        <v>460</v>
      </c>
      <c r="B26" s="21" t="str">
        <f t="shared" si="0"/>
        <v xml:space="preserve">  int closedListCount = 0;\n</v>
      </c>
    </row>
    <row r="27" spans="1:2">
      <c r="A27" s="34"/>
      <c r="B27" s="21" t="str">
        <f t="shared" si="0"/>
        <v/>
      </c>
    </row>
    <row r="28" spans="1:2">
      <c r="A28" s="34" t="s">
        <v>461</v>
      </c>
      <c r="B28" s="21" t="str">
        <f t="shared" si="0"/>
        <v xml:space="preserve">  Node* startNode = new Node(startRow, startCol);\n</v>
      </c>
    </row>
    <row r="29" spans="1:2">
      <c r="A29" s="34" t="s">
        <v>462</v>
      </c>
      <c r="B29" s="21" t="str">
        <f t="shared" si="0"/>
        <v xml:space="preserve">  Node* endNode = new Node(endRow, endCol);\n</v>
      </c>
    </row>
    <row r="30" spans="1:2">
      <c r="A30" s="34"/>
      <c r="B30" s="21" t="str">
        <f t="shared" si="0"/>
        <v/>
      </c>
    </row>
    <row r="31" spans="1:2">
      <c r="A31" s="34" t="s">
        <v>463</v>
      </c>
      <c r="B31" s="21" t="str">
        <f t="shared" si="0"/>
        <v xml:space="preserve">  startNode-&gt;calculateH(endRow, endCol);\n</v>
      </c>
    </row>
    <row r="32" spans="1:2">
      <c r="A32" s="34" t="s">
        <v>464</v>
      </c>
      <c r="B32" s="21" t="str">
        <f t="shared" si="0"/>
        <v xml:space="preserve">  startNode-&gt;f = startNode-&gt;g + startNode-&gt;h;\n</v>
      </c>
    </row>
    <row r="33" spans="1:2">
      <c r="A33" s="34"/>
      <c r="B33" s="21" t="str">
        <f t="shared" si="0"/>
        <v/>
      </c>
    </row>
    <row r="34" spans="1:2">
      <c r="A34" s="34" t="s">
        <v>465</v>
      </c>
      <c r="B34" s="21" t="str">
        <f t="shared" si="0"/>
        <v xml:space="preserve">  openList[openListCount++] = startNode;\n</v>
      </c>
    </row>
    <row r="35" spans="1:2">
      <c r="A35" s="34"/>
      <c r="B35" s="21" t="str">
        <f t="shared" si="0"/>
        <v/>
      </c>
    </row>
    <row r="36" spans="1:2">
      <c r="A36" s="34" t="s">
        <v>466</v>
      </c>
      <c r="B36" s="21" t="str">
        <f t="shared" si="0"/>
        <v xml:space="preserve">  while (openListCount &gt; 0) {\n</v>
      </c>
    </row>
    <row r="37" spans="1:2">
      <c r="A37" s="34" t="s">
        <v>467</v>
      </c>
      <c r="B37" s="21" t="str">
        <f t="shared" si="0"/>
        <v xml:space="preserve">    // 找到f值最小的節點\n</v>
      </c>
    </row>
    <row r="38" spans="1:2">
      <c r="A38" s="34" t="s">
        <v>468</v>
      </c>
      <c r="B38" s="21" t="str">
        <f t="shared" si="0"/>
        <v xml:space="preserve">    int minFIndex = 0;\n</v>
      </c>
    </row>
    <row r="39" spans="1:2">
      <c r="A39" s="34" t="s">
        <v>469</v>
      </c>
      <c r="B39" s="21" t="str">
        <f t="shared" si="0"/>
        <v xml:space="preserve">    for (int i = 1; i &lt; openListCount; i++) {\n</v>
      </c>
    </row>
    <row r="40" spans="1:2">
      <c r="A40" s="34" t="s">
        <v>470</v>
      </c>
      <c r="B40" s="21" t="str">
        <f t="shared" si="0"/>
        <v xml:space="preserve">      if (openList[i]-&gt;f &lt; openList[minFIndex]-&gt;f) {\n</v>
      </c>
    </row>
    <row r="41" spans="1:2">
      <c r="A41" s="34" t="s">
        <v>471</v>
      </c>
      <c r="B41" s="21" t="str">
        <f t="shared" si="0"/>
        <v xml:space="preserve">        minFIndex = i;\n</v>
      </c>
    </row>
    <row r="42" spans="1:2">
      <c r="A42" s="34" t="s">
        <v>50</v>
      </c>
      <c r="B42" s="21" t="str">
        <f t="shared" si="0"/>
        <v xml:space="preserve">      }\n</v>
      </c>
    </row>
    <row r="43" spans="1:2">
      <c r="A43" s="34" t="s">
        <v>21</v>
      </c>
      <c r="B43" s="21" t="str">
        <f t="shared" si="0"/>
        <v xml:space="preserve">    }\n</v>
      </c>
    </row>
    <row r="44" spans="1:2">
      <c r="A44" s="34"/>
      <c r="B44" s="21" t="str">
        <f t="shared" si="0"/>
        <v/>
      </c>
    </row>
    <row r="45" spans="1:2">
      <c r="A45" s="34" t="s">
        <v>472</v>
      </c>
      <c r="B45" s="21" t="str">
        <f t="shared" si="0"/>
        <v xml:space="preserve">    Node* currentNode = openList[minFIndex];\n</v>
      </c>
    </row>
    <row r="46" spans="1:2">
      <c r="A46" s="34"/>
      <c r="B46" s="21" t="str">
        <f t="shared" si="0"/>
        <v/>
      </c>
    </row>
    <row r="47" spans="1:2">
      <c r="A47" s="34" t="s">
        <v>473</v>
      </c>
      <c r="B47" s="21" t="str">
        <f t="shared" si="0"/>
        <v xml:space="preserve">    // 將當前節點移到關閉列表\n</v>
      </c>
    </row>
    <row r="48" spans="1:2">
      <c r="A48" s="34" t="s">
        <v>474</v>
      </c>
      <c r="B48" s="21" t="str">
        <f t="shared" si="0"/>
        <v xml:space="preserve">    for (int i = minFIndex; i &lt; openListCount - 1; i++) {\n</v>
      </c>
    </row>
    <row r="49" spans="1:2">
      <c r="A49" s="34" t="s">
        <v>475</v>
      </c>
      <c r="B49" s="21" t="str">
        <f t="shared" si="0"/>
        <v xml:space="preserve">      openList[i] = openList[i + 1];\n</v>
      </c>
    </row>
    <row r="50" spans="1:2">
      <c r="A50" s="34" t="s">
        <v>21</v>
      </c>
      <c r="B50" s="21" t="str">
        <f t="shared" si="0"/>
        <v xml:space="preserve">    }\n</v>
      </c>
    </row>
    <row r="51" spans="1:2">
      <c r="A51" s="34" t="s">
        <v>476</v>
      </c>
      <c r="B51" s="21" t="str">
        <f t="shared" si="0"/>
        <v xml:space="preserve">    openListCount--;\n</v>
      </c>
    </row>
    <row r="52" spans="1:2">
      <c r="A52" s="34" t="s">
        <v>477</v>
      </c>
      <c r="B52" s="21" t="str">
        <f t="shared" si="0"/>
        <v xml:space="preserve">    closedList[closedListCount++] = currentNode;\n</v>
      </c>
    </row>
    <row r="53" spans="1:2">
      <c r="A53" s="34"/>
      <c r="B53" s="21" t="str">
        <f t="shared" si="0"/>
        <v/>
      </c>
    </row>
    <row r="54" spans="1:2">
      <c r="A54" s="34" t="s">
        <v>478</v>
      </c>
      <c r="B54" s="21" t="str">
        <f t="shared" si="0"/>
        <v xml:space="preserve">    // 如果當前節點是目標節點，找到路徑並返回\n</v>
      </c>
    </row>
    <row r="55" spans="1:2">
      <c r="A55" s="34" t="s">
        <v>479</v>
      </c>
      <c r="B55" s="21" t="str">
        <f t="shared" si="0"/>
        <v xml:space="preserve">    if (currentNode-&gt;row == endRow &amp;&amp; currentNode-&gt;col == endCol) {\n</v>
      </c>
    </row>
    <row r="56" spans="1:2">
      <c r="A56" s="34" t="s">
        <v>480</v>
      </c>
      <c r="B56" s="21" t="str">
        <f t="shared" si="0"/>
        <v xml:space="preserve">      Node* current = currentNode;\n</v>
      </c>
    </row>
    <row r="57" spans="1:2">
      <c r="A57" s="34" t="s">
        <v>481</v>
      </c>
      <c r="B57" s="21" t="str">
        <f t="shared" si="0"/>
        <v xml:space="preserve">      while (current-&gt;parent != nullptr) {\n</v>
      </c>
    </row>
    <row r="58" spans="1:2">
      <c r="A58" s="34" t="s">
        <v>482</v>
      </c>
      <c r="B58" s="21" t="str">
        <f t="shared" si="0"/>
        <v xml:space="preserve">        pathXY[pathCount] = String(current-&gt;row) + "," + String(current-&gt;col);\n</v>
      </c>
    </row>
    <row r="59" spans="1:2">
      <c r="A59" s="34"/>
      <c r="B59" s="21" t="str">
        <f t="shared" si="0"/>
        <v/>
      </c>
    </row>
    <row r="60" spans="1:2">
      <c r="A60" s="34" t="s">
        <v>483</v>
      </c>
      <c r="B60" s="21" t="str">
        <f t="shared" si="0"/>
        <v xml:space="preserve">        int deltaX = current-&gt;col - current-&gt;parent-&gt;col;\n</v>
      </c>
    </row>
    <row r="61" spans="1:2">
      <c r="A61" s="34" t="s">
        <v>484</v>
      </c>
      <c r="B61" s="21" t="str">
        <f t="shared" si="0"/>
        <v xml:space="preserve">        int deltaY = current-&gt;row - current-&gt;parent-&gt;row;\n</v>
      </c>
    </row>
    <row r="62" spans="1:2">
      <c r="A62" s="34"/>
      <c r="B62" s="21" t="str">
        <f t="shared" si="0"/>
        <v/>
      </c>
    </row>
    <row r="63" spans="1:2">
      <c r="A63" s="34" t="s">
        <v>485</v>
      </c>
      <c r="B63" s="21" t="str">
        <f t="shared" si="0"/>
        <v xml:space="preserve">        if (deltaX == 1) {\n</v>
      </c>
    </row>
    <row r="64" spans="1:2">
      <c r="A64" s="34" t="s">
        <v>486</v>
      </c>
      <c r="B64" s="21" t="str">
        <f t="shared" si="0"/>
        <v xml:space="preserve">          pathMapDirect[pathCount++] = \'R\';\n</v>
      </c>
    </row>
    <row r="65" spans="1:2">
      <c r="A65" s="34" t="s">
        <v>487</v>
      </c>
      <c r="B65" s="21" t="str">
        <f t="shared" si="0"/>
        <v xml:space="preserve">        } else if (deltaX == -1) {\n</v>
      </c>
    </row>
    <row r="66" spans="1:2">
      <c r="A66" s="34" t="s">
        <v>488</v>
      </c>
      <c r="B66" s="21" t="str">
        <f t="shared" si="0"/>
        <v xml:space="preserve">          pathMapDirect[pathCount++] = \'L\';\n</v>
      </c>
    </row>
    <row r="67" spans="1:2">
      <c r="A67" s="34" t="s">
        <v>489</v>
      </c>
      <c r="B67" s="21" t="str">
        <f t="shared" ref="B67:B130" si="1">IF(NOT(ISBLANK(A67)),A67&amp;"\n","")</f>
        <v xml:space="preserve">        } else if (deltaY == 1) {\n</v>
      </c>
    </row>
    <row r="68" spans="1:2">
      <c r="A68" s="34" t="s">
        <v>490</v>
      </c>
      <c r="B68" s="21" t="str">
        <f t="shared" si="1"/>
        <v xml:space="preserve">          pathMapDirect[pathCount++] = \'D\';\n</v>
      </c>
    </row>
    <row r="69" spans="1:2">
      <c r="A69" s="34" t="s">
        <v>491</v>
      </c>
      <c r="B69" s="21" t="str">
        <f t="shared" si="1"/>
        <v xml:space="preserve">        } else if (deltaY == -1) {\n</v>
      </c>
    </row>
    <row r="70" spans="1:2">
      <c r="A70" s="34" t="s">
        <v>492</v>
      </c>
      <c r="B70" s="21" t="str">
        <f t="shared" si="1"/>
        <v xml:space="preserve">          pathMapDirect[pathCount++] = \'U\';\n</v>
      </c>
    </row>
    <row r="71" spans="1:2">
      <c r="A71" s="34" t="s">
        <v>306</v>
      </c>
      <c r="B71" s="21" t="str">
        <f t="shared" si="1"/>
        <v xml:space="preserve">        }\n</v>
      </c>
    </row>
    <row r="72" spans="1:2">
      <c r="A72" s="34"/>
      <c r="B72" s="21" t="str">
        <f t="shared" si="1"/>
        <v/>
      </c>
    </row>
    <row r="73" spans="1:2">
      <c r="A73" s="34" t="s">
        <v>493</v>
      </c>
      <c r="B73" s="21" t="str">
        <f t="shared" si="1"/>
        <v xml:space="preserve">        current = current-&gt;parent;\n</v>
      </c>
    </row>
    <row r="74" spans="1:2">
      <c r="A74" s="34" t="s">
        <v>50</v>
      </c>
      <c r="B74" s="21" t="str">
        <f t="shared" si="1"/>
        <v xml:space="preserve">      }\n</v>
      </c>
    </row>
    <row r="75" spans="1:2">
      <c r="A75" s="34"/>
      <c r="B75" s="21" t="str">
        <f t="shared" si="1"/>
        <v/>
      </c>
    </row>
    <row r="76" spans="1:2">
      <c r="A76" s="34" t="s">
        <v>494</v>
      </c>
      <c r="B76" s="21" t="str">
        <f t="shared" si="1"/>
        <v xml:space="preserve">      return true;\n</v>
      </c>
    </row>
    <row r="77" spans="1:2">
      <c r="A77" s="34" t="s">
        <v>21</v>
      </c>
      <c r="B77" s="21" t="str">
        <f t="shared" si="1"/>
        <v xml:space="preserve">    }\n</v>
      </c>
    </row>
    <row r="78" spans="1:2">
      <c r="A78" s="34"/>
      <c r="B78" s="21" t="str">
        <f t="shared" si="1"/>
        <v/>
      </c>
    </row>
    <row r="79" spans="1:2">
      <c r="A79" s="34" t="s">
        <v>495</v>
      </c>
      <c r="B79" s="21" t="str">
        <f t="shared" si="1"/>
        <v xml:space="preserve">    // 獲取當前節點的相鄰節點\n</v>
      </c>
    </row>
    <row r="80" spans="1:2">
      <c r="A80" s="34" t="s">
        <v>496</v>
      </c>
      <c r="B80" s="21" t="str">
        <f t="shared" si="1"/>
        <v xml:space="preserve">    int neighbors[4][2] = { { -1, 0 }, { 1, 0 }, { 0, -1 }, { 0, 1 } };\n</v>
      </c>
    </row>
    <row r="81" spans="1:2">
      <c r="A81" s="34"/>
      <c r="B81" s="21" t="str">
        <f t="shared" si="1"/>
        <v/>
      </c>
    </row>
    <row r="82" spans="1:2">
      <c r="A82" s="34" t="s">
        <v>497</v>
      </c>
      <c r="B82" s="21" t="str">
        <f t="shared" si="1"/>
        <v xml:space="preserve">    for (int i = 0; i &lt; 4; i++) {\n</v>
      </c>
    </row>
    <row r="83" spans="1:2">
      <c r="A83" s="34" t="s">
        <v>498</v>
      </c>
      <c r="B83" s="21" t="str">
        <f t="shared" si="1"/>
        <v xml:space="preserve">      int newRow = currentNode-&gt;row + neighbors[i][0];\n</v>
      </c>
    </row>
    <row r="84" spans="1:2">
      <c r="A84" s="34" t="s">
        <v>499</v>
      </c>
      <c r="B84" s="21" t="str">
        <f t="shared" si="1"/>
        <v xml:space="preserve">      int newCol = currentNode-&gt;col + neighbors[i][1];\n</v>
      </c>
    </row>
    <row r="85" spans="1:2">
      <c r="A85" s="34"/>
      <c r="B85" s="21" t="str">
        <f t="shared" si="1"/>
        <v/>
      </c>
    </row>
    <row r="86" spans="1:2">
      <c r="A86" s="34" t="s">
        <v>500</v>
      </c>
      <c r="B86" s="21" t="str">
        <f t="shared" si="1"/>
        <v xml:space="preserve">      // 檢查新節點是否在地圖範圍內\n</v>
      </c>
    </row>
    <row r="87" spans="1:2">
      <c r="A87" s="34" t="s">
        <v>501</v>
      </c>
      <c r="B87" s="21" t="str">
        <f t="shared" si="1"/>
        <v xml:space="preserve">      if (newRow &gt;= 0 &amp;&amp; newRow &lt; numRows &amp;&amp; newCol &gt;= 0 &amp;&amp; newCol &lt; numCols) {\n</v>
      </c>
    </row>
    <row r="88" spans="1:2">
      <c r="A88" s="34" t="s">
        <v>502</v>
      </c>
      <c r="B88" s="21" t="str">
        <f t="shared" si="1"/>
        <v xml:space="preserve">        // 檢查新節點是否是障礙物\n</v>
      </c>
    </row>
    <row r="89" spans="1:2">
      <c r="A89" s="34" t="s">
        <v>503</v>
      </c>
      <c r="B89" s="21" t="str">
        <f t="shared" si="1"/>
        <v xml:space="preserve">        if (grid[newRow][newCol] == 0) {\n</v>
      </c>
    </row>
    <row r="90" spans="1:2">
      <c r="A90" s="34" t="s">
        <v>504</v>
      </c>
      <c r="B90" s="21" t="str">
        <f t="shared" si="1"/>
        <v xml:space="preserve">          continue;\n</v>
      </c>
    </row>
    <row r="91" spans="1:2">
      <c r="A91" s="34" t="s">
        <v>306</v>
      </c>
      <c r="B91" s="21" t="str">
        <f t="shared" si="1"/>
        <v xml:space="preserve">        }\n</v>
      </c>
    </row>
    <row r="92" spans="1:2">
      <c r="A92" s="34"/>
      <c r="B92" s="21" t="str">
        <f t="shared" si="1"/>
        <v/>
      </c>
    </row>
    <row r="93" spans="1:2">
      <c r="A93" s="34" t="s">
        <v>505</v>
      </c>
      <c r="B93" s="21" t="str">
        <f t="shared" si="1"/>
        <v xml:space="preserve">        Node* neighbor = new Node(newRow, newCol);\n</v>
      </c>
    </row>
    <row r="94" spans="1:2">
      <c r="A94" s="34" t="s">
        <v>506</v>
      </c>
      <c r="B94" s="21" t="str">
        <f t="shared" si="1"/>
        <v xml:space="preserve">        neighbor-&gt;calculateH(endRow, endCol);\n</v>
      </c>
    </row>
    <row r="95" spans="1:2">
      <c r="A95" s="34" t="s">
        <v>507</v>
      </c>
      <c r="B95" s="21" t="str">
        <f t="shared" si="1"/>
        <v xml:space="preserve">        neighbor-&gt;g = currentNode-&gt;g + 1;  // 假設每個步驟的代價都是1\n</v>
      </c>
    </row>
    <row r="96" spans="1:2">
      <c r="A96" s="34" t="s">
        <v>508</v>
      </c>
      <c r="B96" s="21" t="str">
        <f t="shared" si="1"/>
        <v xml:space="preserve">        neighbor-&gt;f = neighbor-&gt;g + neighbor-&gt;h;\n</v>
      </c>
    </row>
    <row r="97" spans="1:2">
      <c r="A97" s="34" t="s">
        <v>509</v>
      </c>
      <c r="B97" s="21" t="str">
        <f t="shared" si="1"/>
        <v xml:space="preserve">        neighbor-&gt;parent = currentNode;\n</v>
      </c>
    </row>
    <row r="98" spans="1:2">
      <c r="A98" s="34"/>
      <c r="B98" s="21" t="str">
        <f t="shared" si="1"/>
        <v/>
      </c>
    </row>
    <row r="99" spans="1:2">
      <c r="A99" s="34" t="s">
        <v>510</v>
      </c>
      <c r="B99" s="21" t="str">
        <f t="shared" si="1"/>
        <v xml:space="preserve">        // 檢查新節點是否在關閉列表中\n</v>
      </c>
    </row>
    <row r="100" spans="1:2">
      <c r="A100" s="34" t="s">
        <v>511</v>
      </c>
      <c r="B100" s="21" t="str">
        <f t="shared" si="1"/>
        <v xml:space="preserve">        bool inClosedList = false;\n</v>
      </c>
    </row>
    <row r="101" spans="1:2">
      <c r="A101" s="34" t="s">
        <v>512</v>
      </c>
      <c r="B101" s="21" t="str">
        <f t="shared" si="1"/>
        <v xml:space="preserve">        for (int j = 0; j &lt; closedListCount; j++) {\n</v>
      </c>
    </row>
    <row r="102" spans="1:2">
      <c r="A102" s="34" t="s">
        <v>513</v>
      </c>
      <c r="B102" s="21" t="str">
        <f t="shared" si="1"/>
        <v xml:space="preserve">          if (closedList[j]-&gt;row == neighbor-&gt;row &amp;&amp; closedList[j]-&gt;col == neighbor-&gt;col) {\n</v>
      </c>
    </row>
    <row r="103" spans="1:2">
      <c r="A103" s="34" t="s">
        <v>514</v>
      </c>
      <c r="B103" s="21" t="str">
        <f t="shared" si="1"/>
        <v xml:space="preserve">            inClosedList = true;\n</v>
      </c>
    </row>
    <row r="104" spans="1:2">
      <c r="A104" s="34" t="s">
        <v>515</v>
      </c>
      <c r="B104" s="21" t="str">
        <f t="shared" si="1"/>
        <v xml:space="preserve">            break;\n</v>
      </c>
    </row>
    <row r="105" spans="1:2">
      <c r="A105" s="34" t="s">
        <v>516</v>
      </c>
      <c r="B105" s="21" t="str">
        <f t="shared" si="1"/>
        <v xml:space="preserve">          }\n</v>
      </c>
    </row>
    <row r="106" spans="1:2">
      <c r="A106" s="34" t="s">
        <v>306</v>
      </c>
      <c r="B106" s="21" t="str">
        <f t="shared" si="1"/>
        <v xml:space="preserve">        }\n</v>
      </c>
    </row>
    <row r="107" spans="1:2">
      <c r="A107" s="34"/>
      <c r="B107" s="21" t="str">
        <f t="shared" si="1"/>
        <v/>
      </c>
    </row>
    <row r="108" spans="1:2">
      <c r="A108" s="34" t="s">
        <v>517</v>
      </c>
      <c r="B108" s="21" t="str">
        <f t="shared" si="1"/>
        <v xml:space="preserve">        if (inClosedList) {\n</v>
      </c>
    </row>
    <row r="109" spans="1:2">
      <c r="A109" s="34" t="s">
        <v>518</v>
      </c>
      <c r="B109" s="21" t="str">
        <f t="shared" si="1"/>
        <v xml:space="preserve">          delete neighbor;\n</v>
      </c>
    </row>
    <row r="110" spans="1:2">
      <c r="A110" s="34" t="s">
        <v>504</v>
      </c>
      <c r="B110" s="21" t="str">
        <f t="shared" si="1"/>
        <v xml:space="preserve">          continue;\n</v>
      </c>
    </row>
    <row r="111" spans="1:2">
      <c r="A111" s="34" t="s">
        <v>306</v>
      </c>
      <c r="B111" s="21" t="str">
        <f t="shared" si="1"/>
        <v xml:space="preserve">        }\n</v>
      </c>
    </row>
    <row r="112" spans="1:2">
      <c r="A112" s="34"/>
      <c r="B112" s="21" t="str">
        <f t="shared" si="1"/>
        <v/>
      </c>
    </row>
    <row r="113" spans="1:2">
      <c r="A113" s="34" t="s">
        <v>519</v>
      </c>
      <c r="B113" s="21" t="str">
        <f t="shared" si="1"/>
        <v xml:space="preserve">        // 檢查新節點是否已經在開放列表中\n</v>
      </c>
    </row>
    <row r="114" spans="1:2">
      <c r="A114" s="34" t="s">
        <v>520</v>
      </c>
      <c r="B114" s="21" t="str">
        <f t="shared" si="1"/>
        <v xml:space="preserve">        bool inOpenList = false;\n</v>
      </c>
    </row>
    <row r="115" spans="1:2">
      <c r="A115" s="34" t="s">
        <v>521</v>
      </c>
      <c r="B115" s="21" t="str">
        <f t="shared" si="1"/>
        <v xml:space="preserve">        for (int j = 0; j &lt; openListCount; j++) {\n</v>
      </c>
    </row>
    <row r="116" spans="1:2">
      <c r="A116" s="34" t="s">
        <v>522</v>
      </c>
      <c r="B116" s="21" t="str">
        <f t="shared" si="1"/>
        <v xml:space="preserve">          if (openList[j]-&gt;row == neighbor-&gt;row &amp;&amp; openList[j]-&gt;col == neighbor-&gt;col) {\n</v>
      </c>
    </row>
    <row r="117" spans="1:2">
      <c r="A117" s="34" t="s">
        <v>523</v>
      </c>
      <c r="B117" s="21" t="str">
        <f t="shared" si="1"/>
        <v xml:space="preserve">            inOpenList = true;\n</v>
      </c>
    </row>
    <row r="118" spans="1:2">
      <c r="A118" s="34" t="s">
        <v>524</v>
      </c>
      <c r="B118" s="21" t="str">
        <f t="shared" si="1"/>
        <v xml:space="preserve">            if (neighbor-&gt;g &lt; openList[j]-&gt;g) {\n</v>
      </c>
    </row>
    <row r="119" spans="1:2">
      <c r="A119" s="34" t="s">
        <v>525</v>
      </c>
      <c r="B119" s="21" t="str">
        <f t="shared" si="1"/>
        <v xml:space="preserve">              openList[j]-&gt;g = neighbor-&gt;g;\n</v>
      </c>
    </row>
    <row r="120" spans="1:2">
      <c r="A120" s="34" t="s">
        <v>526</v>
      </c>
      <c r="B120" s="21" t="str">
        <f t="shared" si="1"/>
        <v xml:space="preserve">              openList[j]-&gt;f = neighbor-&gt;f;\n</v>
      </c>
    </row>
    <row r="121" spans="1:2">
      <c r="A121" s="34" t="s">
        <v>527</v>
      </c>
      <c r="B121" s="21" t="str">
        <f t="shared" si="1"/>
        <v xml:space="preserve">              openList[j]-&gt;parent = neighbor-&gt;parent;\n</v>
      </c>
    </row>
    <row r="122" spans="1:2">
      <c r="A122" s="34" t="s">
        <v>528</v>
      </c>
      <c r="B122" s="21" t="str">
        <f t="shared" si="1"/>
        <v xml:space="preserve">            }\n</v>
      </c>
    </row>
    <row r="123" spans="1:2">
      <c r="A123" s="34" t="s">
        <v>529</v>
      </c>
      <c r="B123" s="21" t="str">
        <f t="shared" si="1"/>
        <v xml:space="preserve">            delete neighbor;\n</v>
      </c>
    </row>
    <row r="124" spans="1:2">
      <c r="A124" s="34" t="s">
        <v>515</v>
      </c>
      <c r="B124" s="21" t="str">
        <f t="shared" si="1"/>
        <v xml:space="preserve">            break;\n</v>
      </c>
    </row>
    <row r="125" spans="1:2">
      <c r="A125" s="34" t="s">
        <v>516</v>
      </c>
      <c r="B125" s="21" t="str">
        <f t="shared" si="1"/>
        <v xml:space="preserve">          }\n</v>
      </c>
    </row>
    <row r="126" spans="1:2">
      <c r="A126" s="34" t="s">
        <v>306</v>
      </c>
      <c r="B126" s="21" t="str">
        <f t="shared" si="1"/>
        <v xml:space="preserve">        }\n</v>
      </c>
    </row>
    <row r="127" spans="1:2">
      <c r="A127" s="34"/>
      <c r="B127" s="21" t="str">
        <f t="shared" si="1"/>
        <v/>
      </c>
    </row>
    <row r="128" spans="1:2">
      <c r="A128" s="34" t="s">
        <v>530</v>
      </c>
      <c r="B128" s="21" t="str">
        <f t="shared" si="1"/>
        <v xml:space="preserve">        if (!inOpenList) {\n</v>
      </c>
    </row>
    <row r="129" spans="1:2">
      <c r="A129" s="34" t="s">
        <v>531</v>
      </c>
      <c r="B129" s="21" t="str">
        <f t="shared" si="1"/>
        <v xml:space="preserve">          openList[openListCount++] = neighbor;\n</v>
      </c>
    </row>
    <row r="130" spans="1:2">
      <c r="A130" s="34" t="s">
        <v>306</v>
      </c>
      <c r="B130" s="21" t="str">
        <f t="shared" si="1"/>
        <v xml:space="preserve">        }\n</v>
      </c>
    </row>
    <row r="131" spans="1:2">
      <c r="A131" s="34" t="s">
        <v>50</v>
      </c>
      <c r="B131" s="21" t="str">
        <f t="shared" ref="B131:B194" si="2">IF(NOT(ISBLANK(A131)),A131&amp;"\n","")</f>
        <v xml:space="preserve">      }\n</v>
      </c>
    </row>
    <row r="132" spans="1:2">
      <c r="A132" s="34" t="s">
        <v>21</v>
      </c>
      <c r="B132" s="21" t="str">
        <f t="shared" si="2"/>
        <v xml:space="preserve">    }\n</v>
      </c>
    </row>
    <row r="133" spans="1:2">
      <c r="A133" s="34" t="s">
        <v>7</v>
      </c>
      <c r="B133" s="21" t="str">
        <f t="shared" si="2"/>
        <v xml:space="preserve">  }\n</v>
      </c>
    </row>
    <row r="134" spans="1:2">
      <c r="A134" s="34"/>
      <c r="B134" s="21" t="str">
        <f t="shared" si="2"/>
        <v/>
      </c>
    </row>
    <row r="135" spans="1:2">
      <c r="A135" s="34" t="s">
        <v>532</v>
      </c>
      <c r="B135" s="21" t="str">
        <f t="shared" si="2"/>
        <v xml:space="preserve">  // 如果開放列表為空，表示沒有找到路徑\n</v>
      </c>
    </row>
    <row r="136" spans="1:2">
      <c r="A136" s="34" t="s">
        <v>533</v>
      </c>
      <c r="B136" s="21" t="str">
        <f t="shared" si="2"/>
        <v xml:space="preserve">  return false;\n</v>
      </c>
    </row>
    <row r="137" spans="1:2">
      <c r="A137" s="34" t="s">
        <v>8</v>
      </c>
      <c r="B137" s="21" t="str">
        <f t="shared" si="2"/>
        <v>}\n</v>
      </c>
    </row>
    <row r="138" spans="1:2">
      <c r="A138" s="34"/>
      <c r="B138" s="21" t="str">
        <f t="shared" si="2"/>
        <v/>
      </c>
    </row>
    <row r="139" spans="1:2">
      <c r="A139" s="34" t="s">
        <v>549</v>
      </c>
      <c r="B139" s="21" t="str">
        <f t="shared" si="2"/>
        <v>// ===========A*演算法 End===========\n</v>
      </c>
    </row>
    <row r="140" spans="1:2">
      <c r="A140" s="34"/>
      <c r="B140" s="21" t="str">
        <f t="shared" si="2"/>
        <v/>
      </c>
    </row>
    <row r="141" spans="1:2">
      <c r="A141" s="35"/>
      <c r="B141" s="21" t="str">
        <f t="shared" si="2"/>
        <v/>
      </c>
    </row>
    <row r="142" spans="1:2">
      <c r="A142" s="35"/>
      <c r="B142" s="21" t="str">
        <f t="shared" si="2"/>
        <v/>
      </c>
    </row>
    <row r="143" spans="1:2">
      <c r="A143" s="35"/>
      <c r="B143" s="21" t="str">
        <f t="shared" si="2"/>
        <v/>
      </c>
    </row>
    <row r="144" spans="1:2">
      <c r="A144" s="35"/>
      <c r="B144" s="21" t="str">
        <f t="shared" si="2"/>
        <v/>
      </c>
    </row>
    <row r="145" spans="1:2">
      <c r="A145" s="35"/>
      <c r="B145" s="21" t="str">
        <f t="shared" si="2"/>
        <v/>
      </c>
    </row>
    <row r="146" spans="1:2">
      <c r="A146" s="35"/>
      <c r="B146" s="21" t="str">
        <f t="shared" si="2"/>
        <v/>
      </c>
    </row>
    <row r="147" spans="1:2">
      <c r="A147" s="35"/>
      <c r="B147" s="21" t="str">
        <f t="shared" si="2"/>
        <v/>
      </c>
    </row>
    <row r="148" spans="1:2">
      <c r="A148" s="35"/>
      <c r="B148" s="21" t="str">
        <f t="shared" si="2"/>
        <v/>
      </c>
    </row>
    <row r="149" spans="1:2">
      <c r="A149" s="35"/>
      <c r="B149" s="21" t="str">
        <f t="shared" si="2"/>
        <v/>
      </c>
    </row>
    <row r="150" spans="1:2">
      <c r="A150" s="35"/>
      <c r="B150" s="21" t="str">
        <f t="shared" si="2"/>
        <v/>
      </c>
    </row>
    <row r="151" spans="1:2">
      <c r="A151" s="35"/>
      <c r="B151" s="21" t="str">
        <f t="shared" si="2"/>
        <v/>
      </c>
    </row>
    <row r="152" spans="1:2">
      <c r="A152" s="35"/>
      <c r="B152" s="21" t="str">
        <f t="shared" si="2"/>
        <v/>
      </c>
    </row>
    <row r="153" spans="1:2">
      <c r="A153" s="35"/>
      <c r="B153" s="21" t="str">
        <f t="shared" si="2"/>
        <v/>
      </c>
    </row>
    <row r="154" spans="1:2">
      <c r="A154" s="35"/>
      <c r="B154" s="21" t="str">
        <f t="shared" si="2"/>
        <v/>
      </c>
    </row>
    <row r="155" spans="1:2">
      <c r="A155" s="35"/>
      <c r="B155" s="21" t="str">
        <f t="shared" si="2"/>
        <v/>
      </c>
    </row>
    <row r="156" spans="1:2">
      <c r="A156" s="35"/>
      <c r="B156" s="21" t="str">
        <f t="shared" si="2"/>
        <v/>
      </c>
    </row>
    <row r="157" spans="1:2">
      <c r="A157" s="35"/>
      <c r="B157" s="21" t="str">
        <f t="shared" si="2"/>
        <v/>
      </c>
    </row>
    <row r="158" spans="1:2">
      <c r="A158" s="35"/>
      <c r="B158" s="21" t="str">
        <f t="shared" si="2"/>
        <v/>
      </c>
    </row>
    <row r="159" spans="1:2">
      <c r="A159" s="35"/>
      <c r="B159" s="21" t="str">
        <f t="shared" si="2"/>
        <v/>
      </c>
    </row>
    <row r="160" spans="1:2">
      <c r="A160" s="35"/>
      <c r="B160" s="21" t="str">
        <f t="shared" si="2"/>
        <v/>
      </c>
    </row>
    <row r="161" spans="1:2">
      <c r="A161" s="35"/>
      <c r="B161" s="21" t="str">
        <f t="shared" si="2"/>
        <v/>
      </c>
    </row>
    <row r="162" spans="1:2">
      <c r="A162" s="35"/>
      <c r="B162" s="21" t="str">
        <f t="shared" si="2"/>
        <v/>
      </c>
    </row>
    <row r="163" spans="1:2">
      <c r="A163" s="35"/>
      <c r="B163" s="21" t="str">
        <f t="shared" si="2"/>
        <v/>
      </c>
    </row>
    <row r="164" spans="1:2">
      <c r="A164" s="35"/>
      <c r="B164" s="21" t="str">
        <f t="shared" si="2"/>
        <v/>
      </c>
    </row>
    <row r="165" spans="1:2">
      <c r="A165" s="35"/>
      <c r="B165" s="21" t="str">
        <f t="shared" si="2"/>
        <v/>
      </c>
    </row>
    <row r="166" spans="1:2">
      <c r="A166" s="35"/>
      <c r="B166" s="21" t="str">
        <f t="shared" si="2"/>
        <v/>
      </c>
    </row>
    <row r="167" spans="1:2">
      <c r="A167" s="35"/>
      <c r="B167" s="21" t="str">
        <f t="shared" si="2"/>
        <v/>
      </c>
    </row>
    <row r="168" spans="1:2">
      <c r="A168" s="35"/>
      <c r="B168" s="21" t="str">
        <f t="shared" si="2"/>
        <v/>
      </c>
    </row>
    <row r="169" spans="1:2">
      <c r="A169" s="35"/>
      <c r="B169" s="21" t="str">
        <f t="shared" si="2"/>
        <v/>
      </c>
    </row>
    <row r="170" spans="1:2">
      <c r="A170" s="35"/>
      <c r="B170" s="21" t="str">
        <f t="shared" si="2"/>
        <v/>
      </c>
    </row>
    <row r="171" spans="1:2">
      <c r="A171" s="35"/>
      <c r="B171" s="21" t="str">
        <f t="shared" si="2"/>
        <v/>
      </c>
    </row>
    <row r="172" spans="1:2">
      <c r="A172" s="35"/>
      <c r="B172" s="21" t="str">
        <f t="shared" si="2"/>
        <v/>
      </c>
    </row>
    <row r="173" spans="1:2">
      <c r="A173" s="35"/>
      <c r="B173" s="21" t="str">
        <f t="shared" si="2"/>
        <v/>
      </c>
    </row>
    <row r="174" spans="1:2">
      <c r="A174" s="35"/>
      <c r="B174" s="21" t="str">
        <f t="shared" si="2"/>
        <v/>
      </c>
    </row>
    <row r="175" spans="1:2">
      <c r="A175" s="35"/>
      <c r="B175" s="21" t="str">
        <f t="shared" si="2"/>
        <v/>
      </c>
    </row>
    <row r="176" spans="1:2">
      <c r="A176" s="35"/>
      <c r="B176" s="21" t="str">
        <f t="shared" si="2"/>
        <v/>
      </c>
    </row>
    <row r="177" spans="1:2">
      <c r="A177" s="35"/>
      <c r="B177" s="21" t="str">
        <f t="shared" si="2"/>
        <v/>
      </c>
    </row>
    <row r="178" spans="1:2">
      <c r="A178" s="35"/>
      <c r="B178" s="21" t="str">
        <f t="shared" si="2"/>
        <v/>
      </c>
    </row>
    <row r="179" spans="1:2">
      <c r="A179" s="35"/>
      <c r="B179" s="21" t="str">
        <f t="shared" si="2"/>
        <v/>
      </c>
    </row>
    <row r="180" spans="1:2">
      <c r="A180" s="35"/>
      <c r="B180" s="21" t="str">
        <f t="shared" si="2"/>
        <v/>
      </c>
    </row>
    <row r="181" spans="1:2">
      <c r="A181" s="35"/>
      <c r="B181" s="21" t="str">
        <f t="shared" si="2"/>
        <v/>
      </c>
    </row>
    <row r="182" spans="1:2">
      <c r="A182" s="35"/>
      <c r="B182" s="21" t="str">
        <f t="shared" si="2"/>
        <v/>
      </c>
    </row>
    <row r="183" spans="1:2">
      <c r="A183" s="35"/>
      <c r="B183" s="21" t="str">
        <f t="shared" si="2"/>
        <v/>
      </c>
    </row>
    <row r="184" spans="1:2">
      <c r="A184" s="35"/>
      <c r="B184" s="21" t="str">
        <f t="shared" si="2"/>
        <v/>
      </c>
    </row>
    <row r="185" spans="1:2">
      <c r="A185" s="35"/>
      <c r="B185" s="21" t="str">
        <f t="shared" si="2"/>
        <v/>
      </c>
    </row>
    <row r="186" spans="1:2">
      <c r="A186" s="35"/>
      <c r="B186" s="21" t="str">
        <f t="shared" si="2"/>
        <v/>
      </c>
    </row>
    <row r="187" spans="1:2">
      <c r="A187" s="35"/>
      <c r="B187" s="21" t="str">
        <f t="shared" si="2"/>
        <v/>
      </c>
    </row>
    <row r="188" spans="1:2">
      <c r="A188" s="35"/>
      <c r="B188" s="21" t="str">
        <f t="shared" si="2"/>
        <v/>
      </c>
    </row>
    <row r="189" spans="1:2">
      <c r="A189" s="35"/>
      <c r="B189" s="21" t="str">
        <f t="shared" si="2"/>
        <v/>
      </c>
    </row>
    <row r="190" spans="1:2">
      <c r="A190" s="35"/>
      <c r="B190" s="21" t="str">
        <f t="shared" si="2"/>
        <v/>
      </c>
    </row>
    <row r="191" spans="1:2">
      <c r="A191" s="35"/>
      <c r="B191" s="21" t="str">
        <f t="shared" si="2"/>
        <v/>
      </c>
    </row>
    <row r="192" spans="1:2">
      <c r="A192" s="35"/>
      <c r="B192" s="21" t="str">
        <f t="shared" si="2"/>
        <v/>
      </c>
    </row>
    <row r="193" spans="1:2">
      <c r="A193" s="35"/>
      <c r="B193" s="21" t="str">
        <f t="shared" si="2"/>
        <v/>
      </c>
    </row>
    <row r="194" spans="1:2">
      <c r="A194" s="35"/>
      <c r="B194" s="21" t="str">
        <f t="shared" si="2"/>
        <v/>
      </c>
    </row>
    <row r="195" spans="1:2">
      <c r="A195" s="35"/>
      <c r="B195" s="21" t="str">
        <f t="shared" ref="B195:B258" si="3">IF(NOT(ISBLANK(A195)),A195&amp;"\n","")</f>
        <v/>
      </c>
    </row>
    <row r="196" spans="1:2">
      <c r="A196" s="35"/>
      <c r="B196" s="21" t="str">
        <f t="shared" si="3"/>
        <v/>
      </c>
    </row>
    <row r="197" spans="1:2">
      <c r="A197" s="35"/>
      <c r="B197" s="21" t="str">
        <f t="shared" si="3"/>
        <v/>
      </c>
    </row>
    <row r="198" spans="1:2">
      <c r="A198" s="35"/>
      <c r="B198" s="21" t="str">
        <f t="shared" si="3"/>
        <v/>
      </c>
    </row>
    <row r="199" spans="1:2">
      <c r="A199" s="35"/>
      <c r="B199" s="21" t="str">
        <f t="shared" si="3"/>
        <v/>
      </c>
    </row>
    <row r="200" spans="1:2">
      <c r="A200" s="35"/>
      <c r="B200" s="21" t="str">
        <f t="shared" si="3"/>
        <v/>
      </c>
    </row>
    <row r="201" spans="1:2">
      <c r="A201" s="35"/>
      <c r="B201" s="21" t="str">
        <f t="shared" si="3"/>
        <v/>
      </c>
    </row>
    <row r="202" spans="1:2">
      <c r="A202" s="35"/>
      <c r="B202" s="21" t="str">
        <f t="shared" si="3"/>
        <v/>
      </c>
    </row>
    <row r="203" spans="1:2">
      <c r="A203" s="35"/>
      <c r="B203" s="21" t="str">
        <f t="shared" si="3"/>
        <v/>
      </c>
    </row>
    <row r="204" spans="1:2">
      <c r="A204" s="35"/>
      <c r="B204" s="21" t="str">
        <f t="shared" si="3"/>
        <v/>
      </c>
    </row>
    <row r="205" spans="1:2">
      <c r="A205" s="35"/>
      <c r="B205" s="21" t="str">
        <f t="shared" si="3"/>
        <v/>
      </c>
    </row>
    <row r="206" spans="1:2">
      <c r="A206" s="35"/>
      <c r="B206" s="21" t="str">
        <f t="shared" si="3"/>
        <v/>
      </c>
    </row>
    <row r="207" spans="1:2">
      <c r="A207" s="35"/>
      <c r="B207" s="21" t="str">
        <f t="shared" si="3"/>
        <v/>
      </c>
    </row>
    <row r="208" spans="1:2">
      <c r="A208" s="35"/>
      <c r="B208" s="21" t="str">
        <f t="shared" si="3"/>
        <v/>
      </c>
    </row>
    <row r="209" spans="1:2">
      <c r="A209" s="35"/>
      <c r="B209" s="21" t="str">
        <f t="shared" si="3"/>
        <v/>
      </c>
    </row>
    <row r="210" spans="1:2">
      <c r="A210" s="35"/>
      <c r="B210" s="21" t="str">
        <f t="shared" si="3"/>
        <v/>
      </c>
    </row>
    <row r="211" spans="1:2">
      <c r="A211" s="35"/>
      <c r="B211" s="21" t="str">
        <f t="shared" si="3"/>
        <v/>
      </c>
    </row>
    <row r="212" spans="1:2">
      <c r="A212" s="35"/>
      <c r="B212" s="21" t="str">
        <f t="shared" si="3"/>
        <v/>
      </c>
    </row>
    <row r="213" spans="1:2">
      <c r="A213" s="35"/>
      <c r="B213" s="21" t="str">
        <f t="shared" si="3"/>
        <v/>
      </c>
    </row>
    <row r="214" spans="1:2">
      <c r="A214" s="35"/>
      <c r="B214" s="21" t="str">
        <f t="shared" si="3"/>
        <v/>
      </c>
    </row>
    <row r="215" spans="1:2">
      <c r="A215" s="35"/>
      <c r="B215" s="21" t="str">
        <f t="shared" si="3"/>
        <v/>
      </c>
    </row>
    <row r="216" spans="1:2">
      <c r="A216" s="35"/>
      <c r="B216" s="21" t="str">
        <f t="shared" si="3"/>
        <v/>
      </c>
    </row>
    <row r="217" spans="1:2">
      <c r="A217" s="35"/>
      <c r="B217" s="21" t="str">
        <f t="shared" si="3"/>
        <v/>
      </c>
    </row>
    <row r="218" spans="1:2">
      <c r="A218" s="35"/>
      <c r="B218" s="21" t="str">
        <f t="shared" si="3"/>
        <v/>
      </c>
    </row>
    <row r="219" spans="1:2">
      <c r="A219" s="35"/>
      <c r="B219" s="21" t="str">
        <f t="shared" si="3"/>
        <v/>
      </c>
    </row>
    <row r="220" spans="1:2">
      <c r="A220" s="35"/>
      <c r="B220" s="21" t="str">
        <f t="shared" si="3"/>
        <v/>
      </c>
    </row>
    <row r="221" spans="1:2">
      <c r="A221" s="35"/>
      <c r="B221" s="21" t="str">
        <f t="shared" si="3"/>
        <v/>
      </c>
    </row>
    <row r="222" spans="1:2">
      <c r="A222" s="35"/>
      <c r="B222" s="21" t="str">
        <f t="shared" si="3"/>
        <v/>
      </c>
    </row>
    <row r="223" spans="1:2">
      <c r="A223" s="35"/>
      <c r="B223" s="21" t="str">
        <f t="shared" si="3"/>
        <v/>
      </c>
    </row>
    <row r="224" spans="1:2">
      <c r="A224" s="35"/>
      <c r="B224" s="21" t="str">
        <f t="shared" si="3"/>
        <v/>
      </c>
    </row>
    <row r="225" spans="1:2">
      <c r="A225" s="35"/>
      <c r="B225" s="21" t="str">
        <f t="shared" si="3"/>
        <v/>
      </c>
    </row>
    <row r="226" spans="1:2">
      <c r="A226" s="35"/>
      <c r="B226" s="21" t="str">
        <f t="shared" si="3"/>
        <v/>
      </c>
    </row>
    <row r="227" spans="1:2">
      <c r="A227" s="35"/>
      <c r="B227" s="21" t="str">
        <f t="shared" si="3"/>
        <v/>
      </c>
    </row>
    <row r="228" spans="1:2">
      <c r="A228" s="35"/>
      <c r="B228" s="21" t="str">
        <f t="shared" si="3"/>
        <v/>
      </c>
    </row>
    <row r="229" spans="1:2">
      <c r="A229" s="35"/>
      <c r="B229" s="21" t="str">
        <f t="shared" si="3"/>
        <v/>
      </c>
    </row>
    <row r="230" spans="1:2">
      <c r="A230" s="35"/>
      <c r="B230" s="21" t="str">
        <f t="shared" si="3"/>
        <v/>
      </c>
    </row>
    <row r="231" spans="1:2">
      <c r="A231" s="35"/>
      <c r="B231" s="21" t="str">
        <f t="shared" si="3"/>
        <v/>
      </c>
    </row>
    <row r="232" spans="1:2">
      <c r="A232" s="35"/>
      <c r="B232" s="21" t="str">
        <f t="shared" si="3"/>
        <v/>
      </c>
    </row>
    <row r="233" spans="1:2">
      <c r="A233" s="35"/>
      <c r="B233" s="21" t="str">
        <f t="shared" si="3"/>
        <v/>
      </c>
    </row>
    <row r="234" spans="1:2">
      <c r="A234" s="35"/>
      <c r="B234" s="21" t="str">
        <f t="shared" si="3"/>
        <v/>
      </c>
    </row>
    <row r="235" spans="1:2">
      <c r="A235" s="35"/>
      <c r="B235" s="21" t="str">
        <f t="shared" si="3"/>
        <v/>
      </c>
    </row>
    <row r="236" spans="1:2">
      <c r="A236" s="35"/>
      <c r="B236" s="21" t="str">
        <f t="shared" si="3"/>
        <v/>
      </c>
    </row>
    <row r="237" spans="1:2">
      <c r="A237" s="35"/>
      <c r="B237" s="21" t="str">
        <f t="shared" si="3"/>
        <v/>
      </c>
    </row>
    <row r="238" spans="1:2">
      <c r="A238" s="35"/>
      <c r="B238" s="21" t="str">
        <f t="shared" si="3"/>
        <v/>
      </c>
    </row>
    <row r="239" spans="1:2">
      <c r="A239" s="35"/>
      <c r="B239" s="21" t="str">
        <f t="shared" si="3"/>
        <v/>
      </c>
    </row>
    <row r="240" spans="1:2">
      <c r="A240" s="35"/>
      <c r="B240" s="21" t="str">
        <f t="shared" si="3"/>
        <v/>
      </c>
    </row>
    <row r="241" spans="1:2">
      <c r="A241" s="35"/>
      <c r="B241" s="21" t="str">
        <f t="shared" si="3"/>
        <v/>
      </c>
    </row>
    <row r="242" spans="1:2">
      <c r="A242" s="35"/>
      <c r="B242" s="21" t="str">
        <f t="shared" si="3"/>
        <v/>
      </c>
    </row>
    <row r="243" spans="1:2">
      <c r="A243" s="35"/>
      <c r="B243" s="21" t="str">
        <f t="shared" si="3"/>
        <v/>
      </c>
    </row>
    <row r="244" spans="1:2">
      <c r="A244" s="35"/>
      <c r="B244" s="21" t="str">
        <f t="shared" si="3"/>
        <v/>
      </c>
    </row>
    <row r="245" spans="1:2">
      <c r="A245" s="35"/>
      <c r="B245" s="21" t="str">
        <f t="shared" si="3"/>
        <v/>
      </c>
    </row>
    <row r="246" spans="1:2">
      <c r="A246" s="35"/>
      <c r="B246" s="21" t="str">
        <f t="shared" si="3"/>
        <v/>
      </c>
    </row>
    <row r="247" spans="1:2">
      <c r="A247" s="35"/>
      <c r="B247" s="21" t="str">
        <f t="shared" si="3"/>
        <v/>
      </c>
    </row>
    <row r="248" spans="1:2">
      <c r="A248" s="35"/>
      <c r="B248" s="21" t="str">
        <f t="shared" si="3"/>
        <v/>
      </c>
    </row>
    <row r="249" spans="1:2">
      <c r="A249" s="35"/>
      <c r="B249" s="21" t="str">
        <f t="shared" si="3"/>
        <v/>
      </c>
    </row>
    <row r="250" spans="1:2">
      <c r="A250" s="35"/>
      <c r="B250" s="21" t="str">
        <f t="shared" si="3"/>
        <v/>
      </c>
    </row>
    <row r="251" spans="1:2">
      <c r="A251" s="35"/>
      <c r="B251" s="21" t="str">
        <f t="shared" si="3"/>
        <v/>
      </c>
    </row>
    <row r="252" spans="1:2">
      <c r="A252" s="35"/>
      <c r="B252" s="21" t="str">
        <f t="shared" si="3"/>
        <v/>
      </c>
    </row>
    <row r="253" spans="1:2">
      <c r="A253" s="35"/>
      <c r="B253" s="21" t="str">
        <f t="shared" si="3"/>
        <v/>
      </c>
    </row>
    <row r="254" spans="1:2">
      <c r="A254" s="35"/>
      <c r="B254" s="21" t="str">
        <f t="shared" si="3"/>
        <v/>
      </c>
    </row>
    <row r="255" spans="1:2">
      <c r="A255" s="35"/>
      <c r="B255" s="21" t="str">
        <f t="shared" si="3"/>
        <v/>
      </c>
    </row>
    <row r="256" spans="1:2">
      <c r="A256" s="35"/>
      <c r="B256" s="21" t="str">
        <f t="shared" si="3"/>
        <v/>
      </c>
    </row>
    <row r="257" spans="1:2">
      <c r="A257" s="35"/>
      <c r="B257" s="21" t="str">
        <f t="shared" si="3"/>
        <v/>
      </c>
    </row>
    <row r="258" spans="1:2">
      <c r="A258" s="35"/>
      <c r="B258" s="21" t="str">
        <f t="shared" si="3"/>
        <v/>
      </c>
    </row>
    <row r="259" spans="1:2">
      <c r="A259" s="35"/>
      <c r="B259" s="21" t="str">
        <f t="shared" ref="B259:B322" si="4">IF(NOT(ISBLANK(A259)),A259&amp;"\n","")</f>
        <v/>
      </c>
    </row>
    <row r="260" spans="1:2">
      <c r="A260" s="35"/>
      <c r="B260" s="21" t="str">
        <f t="shared" si="4"/>
        <v/>
      </c>
    </row>
    <row r="261" spans="1:2">
      <c r="A261" s="35"/>
      <c r="B261" s="21" t="str">
        <f t="shared" si="4"/>
        <v/>
      </c>
    </row>
    <row r="262" spans="1:2">
      <c r="A262" s="35"/>
      <c r="B262" s="21" t="str">
        <f t="shared" si="4"/>
        <v/>
      </c>
    </row>
    <row r="263" spans="1:2">
      <c r="A263" s="35"/>
      <c r="B263" s="21" t="str">
        <f t="shared" si="4"/>
        <v/>
      </c>
    </row>
    <row r="264" spans="1:2">
      <c r="A264" s="35"/>
      <c r="B264" s="21" t="str">
        <f t="shared" si="4"/>
        <v/>
      </c>
    </row>
    <row r="265" spans="1:2">
      <c r="A265" s="35"/>
      <c r="B265" s="21" t="str">
        <f t="shared" si="4"/>
        <v/>
      </c>
    </row>
    <row r="266" spans="1:2">
      <c r="A266" s="35"/>
      <c r="B266" s="21" t="str">
        <f t="shared" si="4"/>
        <v/>
      </c>
    </row>
    <row r="267" spans="1:2">
      <c r="A267" s="35"/>
      <c r="B267" s="21" t="str">
        <f t="shared" si="4"/>
        <v/>
      </c>
    </row>
    <row r="268" spans="1:2">
      <c r="A268" s="35"/>
      <c r="B268" s="21" t="str">
        <f t="shared" si="4"/>
        <v/>
      </c>
    </row>
    <row r="269" spans="1:2">
      <c r="A269" s="35"/>
      <c r="B269" s="21" t="str">
        <f t="shared" si="4"/>
        <v/>
      </c>
    </row>
    <row r="270" spans="1:2">
      <c r="A270" s="35"/>
      <c r="B270" s="21" t="str">
        <f t="shared" si="4"/>
        <v/>
      </c>
    </row>
    <row r="271" spans="1:2">
      <c r="A271" s="35"/>
      <c r="B271" s="21" t="str">
        <f t="shared" si="4"/>
        <v/>
      </c>
    </row>
    <row r="272" spans="1:2">
      <c r="A272" s="35"/>
      <c r="B272" s="21" t="str">
        <f t="shared" si="4"/>
        <v/>
      </c>
    </row>
    <row r="273" spans="1:2">
      <c r="A273" s="35"/>
      <c r="B273" s="21" t="str">
        <f t="shared" si="4"/>
        <v/>
      </c>
    </row>
    <row r="274" spans="1:2">
      <c r="A274" s="35"/>
      <c r="B274" s="21" t="str">
        <f t="shared" si="4"/>
        <v/>
      </c>
    </row>
    <row r="275" spans="1:2">
      <c r="A275" s="35"/>
      <c r="B275" s="21" t="str">
        <f t="shared" si="4"/>
        <v/>
      </c>
    </row>
    <row r="276" spans="1:2">
      <c r="A276" s="35"/>
      <c r="B276" s="21" t="str">
        <f t="shared" si="4"/>
        <v/>
      </c>
    </row>
    <row r="277" spans="1:2">
      <c r="A277" s="35"/>
      <c r="B277" s="21" t="str">
        <f t="shared" si="4"/>
        <v/>
      </c>
    </row>
    <row r="278" spans="1:2">
      <c r="A278" s="35"/>
      <c r="B278" s="21" t="str">
        <f t="shared" si="4"/>
        <v/>
      </c>
    </row>
    <row r="279" spans="1:2">
      <c r="A279" s="35"/>
      <c r="B279" s="21" t="str">
        <f t="shared" si="4"/>
        <v/>
      </c>
    </row>
    <row r="280" spans="1:2">
      <c r="A280" s="35"/>
      <c r="B280" s="21" t="str">
        <f t="shared" si="4"/>
        <v/>
      </c>
    </row>
    <row r="281" spans="1:2">
      <c r="A281" s="35"/>
      <c r="B281" s="21" t="str">
        <f t="shared" si="4"/>
        <v/>
      </c>
    </row>
    <row r="282" spans="1:2">
      <c r="A282" s="35"/>
      <c r="B282" s="21" t="str">
        <f t="shared" si="4"/>
        <v/>
      </c>
    </row>
    <row r="283" spans="1:2">
      <c r="A283" s="35"/>
      <c r="B283" s="21" t="str">
        <f t="shared" si="4"/>
        <v/>
      </c>
    </row>
    <row r="284" spans="1:2">
      <c r="A284" s="35"/>
      <c r="B284" s="21" t="str">
        <f t="shared" si="4"/>
        <v/>
      </c>
    </row>
    <row r="285" spans="1:2">
      <c r="A285" s="35"/>
      <c r="B285" s="21" t="str">
        <f t="shared" si="4"/>
        <v/>
      </c>
    </row>
    <row r="286" spans="1:2">
      <c r="A286" s="35"/>
      <c r="B286" s="21" t="str">
        <f t="shared" si="4"/>
        <v/>
      </c>
    </row>
    <row r="287" spans="1:2">
      <c r="A287" s="35"/>
      <c r="B287" s="21" t="str">
        <f t="shared" si="4"/>
        <v/>
      </c>
    </row>
    <row r="288" spans="1:2">
      <c r="A288" s="35"/>
      <c r="B288" s="21" t="str">
        <f t="shared" si="4"/>
        <v/>
      </c>
    </row>
    <row r="289" spans="1:2">
      <c r="A289" s="35"/>
      <c r="B289" s="21" t="str">
        <f t="shared" si="4"/>
        <v/>
      </c>
    </row>
    <row r="290" spans="1:2">
      <c r="A290" s="35"/>
      <c r="B290" s="21" t="str">
        <f t="shared" si="4"/>
        <v/>
      </c>
    </row>
    <row r="291" spans="1:2">
      <c r="A291" s="35"/>
      <c r="B291" s="21" t="str">
        <f t="shared" si="4"/>
        <v/>
      </c>
    </row>
    <row r="292" spans="1:2">
      <c r="A292" s="35"/>
      <c r="B292" s="21" t="str">
        <f t="shared" si="4"/>
        <v/>
      </c>
    </row>
    <row r="293" spans="1:2">
      <c r="A293" s="35"/>
      <c r="B293" s="21" t="str">
        <f t="shared" si="4"/>
        <v/>
      </c>
    </row>
    <row r="294" spans="1:2">
      <c r="A294" s="35"/>
      <c r="B294" s="21" t="str">
        <f t="shared" si="4"/>
        <v/>
      </c>
    </row>
    <row r="295" spans="1:2">
      <c r="A295" s="35"/>
      <c r="B295" s="21" t="str">
        <f t="shared" si="4"/>
        <v/>
      </c>
    </row>
    <row r="296" spans="1:2">
      <c r="A296" s="35"/>
      <c r="B296" s="21" t="str">
        <f t="shared" si="4"/>
        <v/>
      </c>
    </row>
    <row r="297" spans="1:2">
      <c r="A297" s="35"/>
      <c r="B297" s="21" t="str">
        <f t="shared" si="4"/>
        <v/>
      </c>
    </row>
    <row r="298" spans="1:2">
      <c r="A298" s="35"/>
      <c r="B298" s="21" t="str">
        <f t="shared" si="4"/>
        <v/>
      </c>
    </row>
    <row r="299" spans="1:2">
      <c r="A299" s="35"/>
      <c r="B299" s="21" t="str">
        <f t="shared" si="4"/>
        <v/>
      </c>
    </row>
    <row r="300" spans="1:2">
      <c r="A300" s="35"/>
      <c r="B300" s="21" t="str">
        <f t="shared" si="4"/>
        <v/>
      </c>
    </row>
    <row r="301" spans="1:2">
      <c r="A301" s="35"/>
      <c r="B301" s="21" t="str">
        <f t="shared" si="4"/>
        <v/>
      </c>
    </row>
    <row r="302" spans="1:2">
      <c r="A302" s="35"/>
      <c r="B302" s="21" t="str">
        <f t="shared" si="4"/>
        <v/>
      </c>
    </row>
    <row r="303" spans="1:2">
      <c r="A303" s="35"/>
      <c r="B303" s="21" t="str">
        <f t="shared" si="4"/>
        <v/>
      </c>
    </row>
    <row r="304" spans="1:2">
      <c r="A304" s="35"/>
      <c r="B304" s="21" t="str">
        <f t="shared" si="4"/>
        <v/>
      </c>
    </row>
    <row r="305" spans="1:2">
      <c r="A305" s="35"/>
      <c r="B305" s="21" t="str">
        <f t="shared" si="4"/>
        <v/>
      </c>
    </row>
    <row r="306" spans="1:2">
      <c r="A306" s="35"/>
      <c r="B306" s="21" t="str">
        <f t="shared" si="4"/>
        <v/>
      </c>
    </row>
    <row r="307" spans="1:2">
      <c r="A307" s="35"/>
      <c r="B307" s="21" t="str">
        <f t="shared" si="4"/>
        <v/>
      </c>
    </row>
    <row r="308" spans="1:2">
      <c r="A308" s="35"/>
      <c r="B308" s="21" t="str">
        <f t="shared" si="4"/>
        <v/>
      </c>
    </row>
    <row r="309" spans="1:2">
      <c r="A309" s="35"/>
      <c r="B309" s="21" t="str">
        <f t="shared" si="4"/>
        <v/>
      </c>
    </row>
    <row r="310" spans="1:2">
      <c r="A310" s="35"/>
      <c r="B310" s="21" t="str">
        <f t="shared" si="4"/>
        <v/>
      </c>
    </row>
    <row r="311" spans="1:2">
      <c r="A311" s="35"/>
      <c r="B311" s="21" t="str">
        <f t="shared" si="4"/>
        <v/>
      </c>
    </row>
    <row r="312" spans="1:2">
      <c r="A312" s="35"/>
      <c r="B312" s="21" t="str">
        <f t="shared" si="4"/>
        <v/>
      </c>
    </row>
    <row r="313" spans="1:2">
      <c r="A313" s="35"/>
      <c r="B313" s="21" t="str">
        <f t="shared" si="4"/>
        <v/>
      </c>
    </row>
    <row r="314" spans="1:2">
      <c r="A314" s="35"/>
      <c r="B314" s="21" t="str">
        <f t="shared" si="4"/>
        <v/>
      </c>
    </row>
    <row r="315" spans="1:2">
      <c r="A315" s="35"/>
      <c r="B315" s="21" t="str">
        <f t="shared" si="4"/>
        <v/>
      </c>
    </row>
    <row r="316" spans="1:2">
      <c r="A316" s="35"/>
      <c r="B316" s="21" t="str">
        <f t="shared" si="4"/>
        <v/>
      </c>
    </row>
    <row r="317" spans="1:2">
      <c r="A317" s="35"/>
      <c r="B317" s="21" t="str">
        <f t="shared" si="4"/>
        <v/>
      </c>
    </row>
    <row r="318" spans="1:2">
      <c r="A318" s="35"/>
      <c r="B318" s="21" t="str">
        <f t="shared" si="4"/>
        <v/>
      </c>
    </row>
    <row r="319" spans="1:2">
      <c r="A319" s="35"/>
      <c r="B319" s="21" t="str">
        <f t="shared" si="4"/>
        <v/>
      </c>
    </row>
    <row r="320" spans="1:2">
      <c r="A320" s="35"/>
      <c r="B320" s="21" t="str">
        <f t="shared" si="4"/>
        <v/>
      </c>
    </row>
    <row r="321" spans="1:2">
      <c r="A321" s="35"/>
      <c r="B321" s="21" t="str">
        <f t="shared" si="4"/>
        <v/>
      </c>
    </row>
    <row r="322" spans="1:2">
      <c r="A322" s="35"/>
      <c r="B322" s="21" t="str">
        <f t="shared" si="4"/>
        <v/>
      </c>
    </row>
    <row r="323" spans="1:2">
      <c r="A323" s="35"/>
      <c r="B323" s="21" t="str">
        <f t="shared" ref="B323:B386" si="5">IF(NOT(ISBLANK(A323)),A323&amp;"\n","")</f>
        <v/>
      </c>
    </row>
    <row r="324" spans="1:2">
      <c r="A324" s="35"/>
      <c r="B324" s="21" t="str">
        <f t="shared" si="5"/>
        <v/>
      </c>
    </row>
    <row r="325" spans="1:2">
      <c r="A325" s="35"/>
      <c r="B325" s="21" t="str">
        <f t="shared" si="5"/>
        <v/>
      </c>
    </row>
    <row r="326" spans="1:2">
      <c r="A326" s="35"/>
      <c r="B326" s="21" t="str">
        <f t="shared" si="5"/>
        <v/>
      </c>
    </row>
    <row r="327" spans="1:2">
      <c r="A327" s="35"/>
      <c r="B327" s="21" t="str">
        <f t="shared" si="5"/>
        <v/>
      </c>
    </row>
    <row r="328" spans="1:2">
      <c r="A328" s="35"/>
      <c r="B328" s="21" t="str">
        <f t="shared" si="5"/>
        <v/>
      </c>
    </row>
    <row r="329" spans="1:2">
      <c r="A329" s="35"/>
      <c r="B329" s="21" t="str">
        <f t="shared" si="5"/>
        <v/>
      </c>
    </row>
    <row r="330" spans="1:2">
      <c r="A330" s="35"/>
      <c r="B330" s="21" t="str">
        <f t="shared" si="5"/>
        <v/>
      </c>
    </row>
    <row r="331" spans="1:2">
      <c r="A331" s="35"/>
      <c r="B331" s="21" t="str">
        <f t="shared" si="5"/>
        <v/>
      </c>
    </row>
    <row r="332" spans="1:2">
      <c r="A332" s="35"/>
      <c r="B332" s="21" t="str">
        <f t="shared" si="5"/>
        <v/>
      </c>
    </row>
    <row r="333" spans="1:2">
      <c r="A333" s="35"/>
      <c r="B333" s="21" t="str">
        <f t="shared" si="5"/>
        <v/>
      </c>
    </row>
    <row r="334" spans="1:2">
      <c r="A334" s="35"/>
      <c r="B334" s="21" t="str">
        <f t="shared" si="5"/>
        <v/>
      </c>
    </row>
    <row r="335" spans="1:2">
      <c r="A335" s="35"/>
      <c r="B335" s="21" t="str">
        <f t="shared" si="5"/>
        <v/>
      </c>
    </row>
    <row r="336" spans="1:2">
      <c r="A336" s="35"/>
      <c r="B336" s="21" t="str">
        <f t="shared" si="5"/>
        <v/>
      </c>
    </row>
    <row r="337" spans="1:2">
      <c r="A337" s="35"/>
      <c r="B337" s="21" t="str">
        <f t="shared" si="5"/>
        <v/>
      </c>
    </row>
    <row r="338" spans="1:2">
      <c r="A338" s="35"/>
      <c r="B338" s="21" t="str">
        <f t="shared" si="5"/>
        <v/>
      </c>
    </row>
    <row r="339" spans="1:2">
      <c r="A339" s="35"/>
      <c r="B339" s="21" t="str">
        <f t="shared" si="5"/>
        <v/>
      </c>
    </row>
    <row r="340" spans="1:2">
      <c r="A340" s="35"/>
      <c r="B340" s="21" t="str">
        <f t="shared" si="5"/>
        <v/>
      </c>
    </row>
    <row r="341" spans="1:2">
      <c r="A341" s="35"/>
      <c r="B341" s="21" t="str">
        <f t="shared" si="5"/>
        <v/>
      </c>
    </row>
    <row r="342" spans="1:2">
      <c r="A342" s="35"/>
      <c r="B342" s="21" t="str">
        <f t="shared" si="5"/>
        <v/>
      </c>
    </row>
    <row r="343" spans="1:2">
      <c r="A343" s="35"/>
      <c r="B343" s="21" t="str">
        <f t="shared" si="5"/>
        <v/>
      </c>
    </row>
    <row r="344" spans="1:2">
      <c r="A344" s="35"/>
      <c r="B344" s="21" t="str">
        <f t="shared" si="5"/>
        <v/>
      </c>
    </row>
    <row r="345" spans="1:2">
      <c r="A345" s="35"/>
      <c r="B345" s="21" t="str">
        <f t="shared" si="5"/>
        <v/>
      </c>
    </row>
    <row r="346" spans="1:2">
      <c r="A346" s="35"/>
      <c r="B346" s="21" t="str">
        <f t="shared" si="5"/>
        <v/>
      </c>
    </row>
    <row r="347" spans="1:2">
      <c r="A347" s="35"/>
      <c r="B347" s="21" t="str">
        <f t="shared" si="5"/>
        <v/>
      </c>
    </row>
    <row r="348" spans="1:2">
      <c r="A348" s="35"/>
      <c r="B348" s="21" t="str">
        <f t="shared" si="5"/>
        <v/>
      </c>
    </row>
    <row r="349" spans="1:2">
      <c r="A349" s="35"/>
      <c r="B349" s="21" t="str">
        <f t="shared" si="5"/>
        <v/>
      </c>
    </row>
    <row r="350" spans="1:2">
      <c r="A350" s="35"/>
      <c r="B350" s="21" t="str">
        <f t="shared" si="5"/>
        <v/>
      </c>
    </row>
    <row r="351" spans="1:2">
      <c r="A351" s="35"/>
      <c r="B351" s="21" t="str">
        <f t="shared" si="5"/>
        <v/>
      </c>
    </row>
    <row r="352" spans="1:2">
      <c r="A352" s="35"/>
      <c r="B352" s="21" t="str">
        <f t="shared" si="5"/>
        <v/>
      </c>
    </row>
    <row r="353" spans="1:2">
      <c r="A353" s="35"/>
      <c r="B353" s="21" t="str">
        <f t="shared" si="5"/>
        <v/>
      </c>
    </row>
    <row r="354" spans="1:2">
      <c r="A354" s="35"/>
      <c r="B354" s="21" t="str">
        <f t="shared" si="5"/>
        <v/>
      </c>
    </row>
    <row r="355" spans="1:2">
      <c r="A355" s="35"/>
      <c r="B355" s="21" t="str">
        <f t="shared" si="5"/>
        <v/>
      </c>
    </row>
    <row r="356" spans="1:2">
      <c r="A356" s="35"/>
      <c r="B356" s="21" t="str">
        <f t="shared" si="5"/>
        <v/>
      </c>
    </row>
    <row r="357" spans="1:2">
      <c r="A357" s="35"/>
      <c r="B357" s="21" t="str">
        <f t="shared" si="5"/>
        <v/>
      </c>
    </row>
    <row r="358" spans="1:2">
      <c r="A358" s="35"/>
      <c r="B358" s="21" t="str">
        <f t="shared" si="5"/>
        <v/>
      </c>
    </row>
    <row r="359" spans="1:2">
      <c r="A359" s="35"/>
      <c r="B359" s="21" t="str">
        <f t="shared" si="5"/>
        <v/>
      </c>
    </row>
    <row r="360" spans="1:2">
      <c r="A360" s="35"/>
      <c r="B360" s="21" t="str">
        <f t="shared" si="5"/>
        <v/>
      </c>
    </row>
    <row r="361" spans="1:2">
      <c r="A361" s="35"/>
      <c r="B361" s="21" t="str">
        <f t="shared" si="5"/>
        <v/>
      </c>
    </row>
    <row r="362" spans="1:2">
      <c r="A362" s="35"/>
      <c r="B362" s="21" t="str">
        <f t="shared" si="5"/>
        <v/>
      </c>
    </row>
    <row r="363" spans="1:2">
      <c r="A363" s="35"/>
      <c r="B363" s="21" t="str">
        <f t="shared" si="5"/>
        <v/>
      </c>
    </row>
    <row r="364" spans="1:2">
      <c r="A364" s="35"/>
      <c r="B364" s="21" t="str">
        <f t="shared" si="5"/>
        <v/>
      </c>
    </row>
    <row r="365" spans="1:2">
      <c r="A365" s="35"/>
      <c r="B365" s="21" t="str">
        <f t="shared" si="5"/>
        <v/>
      </c>
    </row>
    <row r="366" spans="1:2">
      <c r="A366" s="35"/>
      <c r="B366" s="21" t="str">
        <f t="shared" si="5"/>
        <v/>
      </c>
    </row>
    <row r="367" spans="1:2">
      <c r="A367" s="35"/>
      <c r="B367" s="21" t="str">
        <f t="shared" si="5"/>
        <v/>
      </c>
    </row>
    <row r="368" spans="1:2">
      <c r="A368" s="35"/>
      <c r="B368" s="21" t="str">
        <f t="shared" si="5"/>
        <v/>
      </c>
    </row>
    <row r="369" spans="1:2">
      <c r="A369" s="35"/>
      <c r="B369" s="21" t="str">
        <f t="shared" si="5"/>
        <v/>
      </c>
    </row>
    <row r="370" spans="1:2">
      <c r="A370" s="35"/>
      <c r="B370" s="21" t="str">
        <f t="shared" si="5"/>
        <v/>
      </c>
    </row>
    <row r="371" spans="1:2">
      <c r="A371" s="35"/>
      <c r="B371" s="21" t="str">
        <f t="shared" si="5"/>
        <v/>
      </c>
    </row>
    <row r="372" spans="1:2">
      <c r="A372" s="35"/>
      <c r="B372" s="21" t="str">
        <f t="shared" si="5"/>
        <v/>
      </c>
    </row>
    <row r="373" spans="1:2">
      <c r="A373" s="35"/>
      <c r="B373" s="21" t="str">
        <f t="shared" si="5"/>
        <v/>
      </c>
    </row>
    <row r="374" spans="1:2">
      <c r="A374" s="35"/>
      <c r="B374" s="21" t="str">
        <f t="shared" si="5"/>
        <v/>
      </c>
    </row>
    <row r="375" spans="1:2">
      <c r="A375" s="35"/>
      <c r="B375" s="21" t="str">
        <f t="shared" si="5"/>
        <v/>
      </c>
    </row>
    <row r="376" spans="1:2">
      <c r="A376" s="35"/>
      <c r="B376" s="21" t="str">
        <f t="shared" si="5"/>
        <v/>
      </c>
    </row>
    <row r="377" spans="1:2">
      <c r="A377" s="35"/>
      <c r="B377" s="21" t="str">
        <f t="shared" si="5"/>
        <v/>
      </c>
    </row>
    <row r="378" spans="1:2">
      <c r="A378" s="35"/>
      <c r="B378" s="21" t="str">
        <f t="shared" si="5"/>
        <v/>
      </c>
    </row>
    <row r="379" spans="1:2">
      <c r="A379" s="35"/>
      <c r="B379" s="21" t="str">
        <f t="shared" si="5"/>
        <v/>
      </c>
    </row>
    <row r="380" spans="1:2">
      <c r="A380" s="35"/>
      <c r="B380" s="21" t="str">
        <f t="shared" si="5"/>
        <v/>
      </c>
    </row>
    <row r="381" spans="1:2">
      <c r="A381" s="35"/>
      <c r="B381" s="21" t="str">
        <f t="shared" si="5"/>
        <v/>
      </c>
    </row>
    <row r="382" spans="1:2">
      <c r="A382" s="35"/>
      <c r="B382" s="21" t="str">
        <f t="shared" si="5"/>
        <v/>
      </c>
    </row>
    <row r="383" spans="1:2">
      <c r="A383" s="35"/>
      <c r="B383" s="21" t="str">
        <f t="shared" si="5"/>
        <v/>
      </c>
    </row>
    <row r="384" spans="1:2">
      <c r="A384" s="35"/>
      <c r="B384" s="21" t="str">
        <f t="shared" si="5"/>
        <v/>
      </c>
    </row>
    <row r="385" spans="1:2">
      <c r="A385" s="35"/>
      <c r="B385" s="21" t="str">
        <f t="shared" si="5"/>
        <v/>
      </c>
    </row>
    <row r="386" spans="1:2">
      <c r="A386" s="35"/>
      <c r="B386" s="21" t="str">
        <f t="shared" si="5"/>
        <v/>
      </c>
    </row>
    <row r="387" spans="1:2">
      <c r="A387" s="35"/>
      <c r="B387" s="21" t="str">
        <f t="shared" ref="B387:B450" si="6">IF(NOT(ISBLANK(A387)),A387&amp;"\n","")</f>
        <v/>
      </c>
    </row>
    <row r="388" spans="1:2">
      <c r="A388" s="35"/>
      <c r="B388" s="21" t="str">
        <f t="shared" si="6"/>
        <v/>
      </c>
    </row>
    <row r="389" spans="1:2">
      <c r="A389" s="35"/>
      <c r="B389" s="21" t="str">
        <f t="shared" si="6"/>
        <v/>
      </c>
    </row>
    <row r="390" spans="1:2">
      <c r="A390" s="35"/>
      <c r="B390" s="21" t="str">
        <f t="shared" si="6"/>
        <v/>
      </c>
    </row>
    <row r="391" spans="1:2">
      <c r="A391" s="35"/>
      <c r="B391" s="21" t="str">
        <f t="shared" si="6"/>
        <v/>
      </c>
    </row>
    <row r="392" spans="1:2">
      <c r="A392" s="35"/>
      <c r="B392" s="21" t="str">
        <f t="shared" si="6"/>
        <v/>
      </c>
    </row>
    <row r="393" spans="1:2">
      <c r="A393" s="35"/>
      <c r="B393" s="21" t="str">
        <f t="shared" si="6"/>
        <v/>
      </c>
    </row>
    <row r="394" spans="1:2">
      <c r="A394" s="35"/>
      <c r="B394" s="21" t="str">
        <f t="shared" si="6"/>
        <v/>
      </c>
    </row>
    <row r="395" spans="1:2">
      <c r="A395" s="35"/>
      <c r="B395" s="21" t="str">
        <f t="shared" si="6"/>
        <v/>
      </c>
    </row>
    <row r="396" spans="1:2">
      <c r="A396" s="35"/>
      <c r="B396" s="21" t="str">
        <f t="shared" si="6"/>
        <v/>
      </c>
    </row>
    <row r="397" spans="1:2">
      <c r="A397" s="35"/>
      <c r="B397" s="21" t="str">
        <f t="shared" si="6"/>
        <v/>
      </c>
    </row>
    <row r="398" spans="1:2">
      <c r="A398" s="35"/>
      <c r="B398" s="21" t="str">
        <f t="shared" si="6"/>
        <v/>
      </c>
    </row>
    <row r="399" spans="1:2">
      <c r="A399" s="35"/>
      <c r="B399" s="21" t="str">
        <f t="shared" si="6"/>
        <v/>
      </c>
    </row>
    <row r="400" spans="1:2">
      <c r="A400" s="35"/>
      <c r="B400" s="21" t="str">
        <f t="shared" si="6"/>
        <v/>
      </c>
    </row>
    <row r="401" spans="1:2">
      <c r="A401" s="35"/>
      <c r="B401" s="21" t="str">
        <f t="shared" si="6"/>
        <v/>
      </c>
    </row>
    <row r="402" spans="1:2">
      <c r="A402" s="35"/>
      <c r="B402" s="21" t="str">
        <f t="shared" si="6"/>
        <v/>
      </c>
    </row>
    <row r="403" spans="1:2">
      <c r="A403" s="35"/>
      <c r="B403" s="21" t="str">
        <f t="shared" si="6"/>
        <v/>
      </c>
    </row>
    <row r="404" spans="1:2">
      <c r="A404" s="35"/>
      <c r="B404" s="21" t="str">
        <f t="shared" si="6"/>
        <v/>
      </c>
    </row>
    <row r="405" spans="1:2">
      <c r="A405" s="35"/>
      <c r="B405" s="21" t="str">
        <f t="shared" si="6"/>
        <v/>
      </c>
    </row>
    <row r="406" spans="1:2">
      <c r="A406" s="35"/>
      <c r="B406" s="21" t="str">
        <f t="shared" si="6"/>
        <v/>
      </c>
    </row>
    <row r="407" spans="1:2">
      <c r="A407" s="35"/>
      <c r="B407" s="21" t="str">
        <f t="shared" si="6"/>
        <v/>
      </c>
    </row>
    <row r="408" spans="1:2">
      <c r="A408" s="35"/>
      <c r="B408" s="21" t="str">
        <f t="shared" si="6"/>
        <v/>
      </c>
    </row>
    <row r="409" spans="1:2">
      <c r="A409" s="35"/>
      <c r="B409" s="21" t="str">
        <f t="shared" si="6"/>
        <v/>
      </c>
    </row>
    <row r="410" spans="1:2">
      <c r="A410" s="35"/>
      <c r="B410" s="21" t="str">
        <f t="shared" si="6"/>
        <v/>
      </c>
    </row>
    <row r="411" spans="1:2">
      <c r="A411" s="35"/>
      <c r="B411" s="21" t="str">
        <f t="shared" si="6"/>
        <v/>
      </c>
    </row>
    <row r="412" spans="1:2">
      <c r="A412" s="35"/>
      <c r="B412" s="21" t="str">
        <f t="shared" si="6"/>
        <v/>
      </c>
    </row>
    <row r="413" spans="1:2">
      <c r="A413" s="35"/>
      <c r="B413" s="21" t="str">
        <f t="shared" si="6"/>
        <v/>
      </c>
    </row>
    <row r="414" spans="1:2">
      <c r="A414" s="35"/>
      <c r="B414" s="21" t="str">
        <f t="shared" si="6"/>
        <v/>
      </c>
    </row>
    <row r="415" spans="1:2">
      <c r="A415" s="35"/>
      <c r="B415" s="21" t="str">
        <f t="shared" si="6"/>
        <v/>
      </c>
    </row>
    <row r="416" spans="1:2">
      <c r="A416" s="35"/>
      <c r="B416" s="21" t="str">
        <f t="shared" si="6"/>
        <v/>
      </c>
    </row>
    <row r="417" spans="1:2">
      <c r="A417" s="35"/>
      <c r="B417" s="21" t="str">
        <f t="shared" si="6"/>
        <v/>
      </c>
    </row>
    <row r="418" spans="1:2">
      <c r="A418" s="35"/>
      <c r="B418" s="21" t="str">
        <f t="shared" si="6"/>
        <v/>
      </c>
    </row>
    <row r="419" spans="1:2">
      <c r="A419" s="35"/>
      <c r="B419" s="21" t="str">
        <f t="shared" si="6"/>
        <v/>
      </c>
    </row>
    <row r="420" spans="1:2">
      <c r="A420" s="35"/>
      <c r="B420" s="21" t="str">
        <f t="shared" si="6"/>
        <v/>
      </c>
    </row>
    <row r="421" spans="1:2">
      <c r="A421" s="35"/>
      <c r="B421" s="21" t="str">
        <f t="shared" si="6"/>
        <v/>
      </c>
    </row>
    <row r="422" spans="1:2">
      <c r="A422" s="35"/>
      <c r="B422" s="21" t="str">
        <f t="shared" si="6"/>
        <v/>
      </c>
    </row>
    <row r="423" spans="1:2">
      <c r="A423" s="35"/>
      <c r="B423" s="21" t="str">
        <f t="shared" si="6"/>
        <v/>
      </c>
    </row>
    <row r="424" spans="1:2">
      <c r="A424" s="35"/>
      <c r="B424" s="21" t="str">
        <f t="shared" si="6"/>
        <v/>
      </c>
    </row>
    <row r="425" spans="1:2">
      <c r="A425" s="35"/>
      <c r="B425" s="21" t="str">
        <f t="shared" si="6"/>
        <v/>
      </c>
    </row>
    <row r="426" spans="1:2">
      <c r="A426" s="35"/>
      <c r="B426" s="21" t="str">
        <f t="shared" si="6"/>
        <v/>
      </c>
    </row>
    <row r="427" spans="1:2">
      <c r="A427" s="35"/>
      <c r="B427" s="21" t="str">
        <f t="shared" si="6"/>
        <v/>
      </c>
    </row>
    <row r="428" spans="1:2">
      <c r="A428" s="35"/>
      <c r="B428" s="21" t="str">
        <f t="shared" si="6"/>
        <v/>
      </c>
    </row>
    <row r="429" spans="1:2">
      <c r="A429" s="35"/>
      <c r="B429" s="21" t="str">
        <f t="shared" si="6"/>
        <v/>
      </c>
    </row>
    <row r="430" spans="1:2">
      <c r="A430" s="35"/>
      <c r="B430" s="21" t="str">
        <f t="shared" si="6"/>
        <v/>
      </c>
    </row>
    <row r="431" spans="1:2">
      <c r="A431" s="35"/>
      <c r="B431" s="21" t="str">
        <f t="shared" si="6"/>
        <v/>
      </c>
    </row>
    <row r="432" spans="1:2">
      <c r="A432" s="35"/>
      <c r="B432" s="21" t="str">
        <f t="shared" si="6"/>
        <v/>
      </c>
    </row>
    <row r="433" spans="1:2">
      <c r="A433" s="35"/>
      <c r="B433" s="21" t="str">
        <f t="shared" si="6"/>
        <v/>
      </c>
    </row>
    <row r="434" spans="1:2">
      <c r="A434" s="35"/>
      <c r="B434" s="21" t="str">
        <f t="shared" si="6"/>
        <v/>
      </c>
    </row>
    <row r="435" spans="1:2">
      <c r="A435" s="35"/>
      <c r="B435" s="21" t="str">
        <f t="shared" si="6"/>
        <v/>
      </c>
    </row>
    <row r="436" spans="1:2">
      <c r="A436" s="35"/>
      <c r="B436" s="21" t="str">
        <f t="shared" si="6"/>
        <v/>
      </c>
    </row>
    <row r="437" spans="1:2">
      <c r="A437" s="35"/>
      <c r="B437" s="21" t="str">
        <f t="shared" si="6"/>
        <v/>
      </c>
    </row>
    <row r="438" spans="1:2">
      <c r="A438" s="35"/>
      <c r="B438" s="21" t="str">
        <f t="shared" si="6"/>
        <v/>
      </c>
    </row>
    <row r="439" spans="1:2">
      <c r="A439" s="35"/>
      <c r="B439" s="21" t="str">
        <f t="shared" si="6"/>
        <v/>
      </c>
    </row>
    <row r="440" spans="1:2">
      <c r="A440" s="35"/>
      <c r="B440" s="21" t="str">
        <f t="shared" si="6"/>
        <v/>
      </c>
    </row>
    <row r="441" spans="1:2">
      <c r="A441" s="35"/>
      <c r="B441" s="21" t="str">
        <f t="shared" si="6"/>
        <v/>
      </c>
    </row>
    <row r="442" spans="1:2">
      <c r="A442" s="35"/>
      <c r="B442" s="21" t="str">
        <f t="shared" si="6"/>
        <v/>
      </c>
    </row>
    <row r="443" spans="1:2">
      <c r="A443" s="35"/>
      <c r="B443" s="21" t="str">
        <f t="shared" si="6"/>
        <v/>
      </c>
    </row>
    <row r="444" spans="1:2">
      <c r="A444" s="35"/>
      <c r="B444" s="21" t="str">
        <f t="shared" si="6"/>
        <v/>
      </c>
    </row>
    <row r="445" spans="1:2">
      <c r="A445" s="35"/>
      <c r="B445" s="21" t="str">
        <f t="shared" si="6"/>
        <v/>
      </c>
    </row>
    <row r="446" spans="1:2">
      <c r="A446" s="35"/>
      <c r="B446" s="21" t="str">
        <f t="shared" si="6"/>
        <v/>
      </c>
    </row>
    <row r="447" spans="1:2">
      <c r="A447" s="35"/>
      <c r="B447" s="21" t="str">
        <f t="shared" si="6"/>
        <v/>
      </c>
    </row>
    <row r="448" spans="1:2">
      <c r="A448" s="35"/>
      <c r="B448" s="21" t="str">
        <f t="shared" si="6"/>
        <v/>
      </c>
    </row>
    <row r="449" spans="1:2">
      <c r="A449" s="35"/>
      <c r="B449" s="21" t="str">
        <f t="shared" si="6"/>
        <v/>
      </c>
    </row>
    <row r="450" spans="1:2">
      <c r="A450" s="35"/>
      <c r="B450" s="21" t="str">
        <f t="shared" si="6"/>
        <v/>
      </c>
    </row>
    <row r="451" spans="1:2">
      <c r="A451" s="3"/>
      <c r="B451" s="21" t="str">
        <f t="shared" ref="B451:B514" si="7">IF(NOT(ISBLANK(A451)),A451&amp;"\n","")</f>
        <v/>
      </c>
    </row>
    <row r="452" spans="1:2">
      <c r="A452" s="3"/>
      <c r="B452" s="21" t="str">
        <f t="shared" si="7"/>
        <v/>
      </c>
    </row>
    <row r="453" spans="1:2">
      <c r="A453" s="3"/>
      <c r="B453" s="21" t="str">
        <f t="shared" si="7"/>
        <v/>
      </c>
    </row>
    <row r="454" spans="1:2">
      <c r="A454" s="3"/>
      <c r="B454" s="21" t="str">
        <f t="shared" si="7"/>
        <v/>
      </c>
    </row>
    <row r="455" spans="1:2">
      <c r="A455" s="3"/>
      <c r="B455" s="21" t="str">
        <f t="shared" si="7"/>
        <v/>
      </c>
    </row>
    <row r="456" spans="1:2">
      <c r="A456" s="3"/>
      <c r="B456" s="21" t="str">
        <f t="shared" si="7"/>
        <v/>
      </c>
    </row>
    <row r="457" spans="1:2">
      <c r="A457" s="3"/>
      <c r="B457" s="21" t="str">
        <f t="shared" si="7"/>
        <v/>
      </c>
    </row>
    <row r="458" spans="1:2">
      <c r="A458" s="3"/>
      <c r="B458" s="21" t="str">
        <f t="shared" si="7"/>
        <v/>
      </c>
    </row>
    <row r="459" spans="1:2">
      <c r="A459" s="3"/>
      <c r="B459" s="21" t="str">
        <f t="shared" si="7"/>
        <v/>
      </c>
    </row>
    <row r="460" spans="1:2">
      <c r="A460" s="3"/>
      <c r="B460" s="21" t="str">
        <f t="shared" si="7"/>
        <v/>
      </c>
    </row>
    <row r="461" spans="1:2">
      <c r="A461" s="3"/>
      <c r="B461" s="21" t="str">
        <f t="shared" si="7"/>
        <v/>
      </c>
    </row>
    <row r="462" spans="1:2">
      <c r="A462" s="3"/>
      <c r="B462" s="21" t="str">
        <f t="shared" si="7"/>
        <v/>
      </c>
    </row>
    <row r="463" spans="1:2">
      <c r="A463" s="3"/>
      <c r="B463" s="21" t="str">
        <f t="shared" si="7"/>
        <v/>
      </c>
    </row>
    <row r="464" spans="1:2">
      <c r="A464" s="3"/>
      <c r="B464" s="21" t="str">
        <f t="shared" si="7"/>
        <v/>
      </c>
    </row>
    <row r="465" spans="1:2">
      <c r="A465" s="3"/>
      <c r="B465" s="21" t="str">
        <f t="shared" si="7"/>
        <v/>
      </c>
    </row>
    <row r="466" spans="1:2">
      <c r="A466" s="3"/>
      <c r="B466" s="21" t="str">
        <f t="shared" si="7"/>
        <v/>
      </c>
    </row>
    <row r="467" spans="1:2">
      <c r="A467" s="3"/>
      <c r="B467" s="21" t="str">
        <f t="shared" si="7"/>
        <v/>
      </c>
    </row>
    <row r="468" spans="1:2">
      <c r="A468" s="3"/>
      <c r="B468" s="21" t="str">
        <f t="shared" si="7"/>
        <v/>
      </c>
    </row>
    <row r="469" spans="1:2">
      <c r="A469" s="3"/>
      <c r="B469" s="21" t="str">
        <f t="shared" si="7"/>
        <v/>
      </c>
    </row>
    <row r="470" spans="1:2">
      <c r="A470" s="3"/>
      <c r="B470" s="21" t="str">
        <f t="shared" si="7"/>
        <v/>
      </c>
    </row>
    <row r="471" spans="1:2">
      <c r="A471" s="3"/>
      <c r="B471" s="21" t="str">
        <f t="shared" si="7"/>
        <v/>
      </c>
    </row>
    <row r="472" spans="1:2">
      <c r="A472" s="3"/>
      <c r="B472" s="21" t="str">
        <f t="shared" si="7"/>
        <v/>
      </c>
    </row>
    <row r="473" spans="1:2">
      <c r="A473" s="3"/>
      <c r="B473" s="21" t="str">
        <f t="shared" si="7"/>
        <v/>
      </c>
    </row>
    <row r="474" spans="1:2">
      <c r="A474" s="3"/>
      <c r="B474" s="21" t="str">
        <f t="shared" si="7"/>
        <v/>
      </c>
    </row>
    <row r="475" spans="1:2">
      <c r="A475" s="3"/>
      <c r="B475" s="21" t="str">
        <f t="shared" si="7"/>
        <v/>
      </c>
    </row>
    <row r="476" spans="1:2">
      <c r="A476" s="3"/>
      <c r="B476" s="21" t="str">
        <f t="shared" si="7"/>
        <v/>
      </c>
    </row>
    <row r="477" spans="1:2">
      <c r="A477" s="3"/>
      <c r="B477" s="21" t="str">
        <f t="shared" si="7"/>
        <v/>
      </c>
    </row>
    <row r="478" spans="1:2">
      <c r="A478" s="3"/>
      <c r="B478" s="21" t="str">
        <f t="shared" si="7"/>
        <v/>
      </c>
    </row>
    <row r="479" spans="1:2">
      <c r="A479" s="3"/>
      <c r="B479" s="21" t="str">
        <f t="shared" si="7"/>
        <v/>
      </c>
    </row>
    <row r="480" spans="1:2">
      <c r="A480" s="3"/>
      <c r="B480" s="21" t="str">
        <f t="shared" si="7"/>
        <v/>
      </c>
    </row>
    <row r="481" spans="1:2">
      <c r="A481" s="3"/>
      <c r="B481" s="21" t="str">
        <f t="shared" si="7"/>
        <v/>
      </c>
    </row>
    <row r="482" spans="1:2">
      <c r="A482" s="3"/>
      <c r="B482" s="21" t="str">
        <f t="shared" si="7"/>
        <v/>
      </c>
    </row>
    <row r="483" spans="1:2">
      <c r="A483" s="3"/>
      <c r="B483" s="21" t="str">
        <f t="shared" si="7"/>
        <v/>
      </c>
    </row>
    <row r="484" spans="1:2">
      <c r="A484" s="3"/>
      <c r="B484" s="21" t="str">
        <f t="shared" si="7"/>
        <v/>
      </c>
    </row>
    <row r="485" spans="1:2">
      <c r="A485" s="3"/>
      <c r="B485" s="21" t="str">
        <f t="shared" si="7"/>
        <v/>
      </c>
    </row>
    <row r="486" spans="1:2">
      <c r="A486" s="3"/>
      <c r="B486" s="21" t="str">
        <f t="shared" si="7"/>
        <v/>
      </c>
    </row>
    <row r="487" spans="1:2">
      <c r="A487" s="3"/>
      <c r="B487" s="21" t="str">
        <f t="shared" si="7"/>
        <v/>
      </c>
    </row>
    <row r="488" spans="1:2">
      <c r="A488" s="3"/>
      <c r="B488" s="21" t="str">
        <f t="shared" si="7"/>
        <v/>
      </c>
    </row>
    <row r="489" spans="1:2">
      <c r="A489" s="3"/>
      <c r="B489" s="21" t="str">
        <f t="shared" si="7"/>
        <v/>
      </c>
    </row>
    <row r="490" spans="1:2">
      <c r="A490" s="3"/>
      <c r="B490" s="21" t="str">
        <f t="shared" si="7"/>
        <v/>
      </c>
    </row>
    <row r="491" spans="1:2">
      <c r="A491" s="3"/>
      <c r="B491" s="21" t="str">
        <f t="shared" si="7"/>
        <v/>
      </c>
    </row>
    <row r="492" spans="1:2">
      <c r="A492" s="3"/>
      <c r="B492" s="21" t="str">
        <f t="shared" si="7"/>
        <v/>
      </c>
    </row>
    <row r="493" spans="1:2">
      <c r="A493" s="3"/>
      <c r="B493" s="21" t="str">
        <f t="shared" si="7"/>
        <v/>
      </c>
    </row>
    <row r="494" spans="1:2">
      <c r="A494" s="3"/>
      <c r="B494" s="21" t="str">
        <f t="shared" si="7"/>
        <v/>
      </c>
    </row>
    <row r="495" spans="1:2">
      <c r="A495" s="3"/>
      <c r="B495" s="21" t="str">
        <f t="shared" si="7"/>
        <v/>
      </c>
    </row>
    <row r="496" spans="1:2">
      <c r="A496" s="3"/>
      <c r="B496" s="21" t="str">
        <f t="shared" si="7"/>
        <v/>
      </c>
    </row>
    <row r="497" spans="1:2">
      <c r="A497" s="3"/>
      <c r="B497" s="21" t="str">
        <f t="shared" si="7"/>
        <v/>
      </c>
    </row>
    <row r="498" spans="1:2">
      <c r="A498" s="3"/>
      <c r="B498" s="21" t="str">
        <f t="shared" si="7"/>
        <v/>
      </c>
    </row>
    <row r="499" spans="1:2">
      <c r="A499" s="3"/>
      <c r="B499" s="21" t="str">
        <f t="shared" si="7"/>
        <v/>
      </c>
    </row>
    <row r="500" spans="1:2">
      <c r="A500" s="3"/>
      <c r="B500" s="21" t="str">
        <f t="shared" si="7"/>
        <v/>
      </c>
    </row>
    <row r="501" spans="1:2">
      <c r="A501" s="3"/>
      <c r="B501" s="21" t="str">
        <f t="shared" si="7"/>
        <v/>
      </c>
    </row>
    <row r="502" spans="1:2">
      <c r="A502" s="3"/>
      <c r="B502" s="21" t="str">
        <f t="shared" si="7"/>
        <v/>
      </c>
    </row>
    <row r="503" spans="1:2">
      <c r="A503" s="3"/>
      <c r="B503" s="21" t="str">
        <f t="shared" si="7"/>
        <v/>
      </c>
    </row>
    <row r="504" spans="1:2">
      <c r="A504" s="3"/>
      <c r="B504" s="21" t="str">
        <f t="shared" si="7"/>
        <v/>
      </c>
    </row>
    <row r="505" spans="1:2">
      <c r="A505" s="3"/>
      <c r="B505" s="21" t="str">
        <f t="shared" si="7"/>
        <v/>
      </c>
    </row>
    <row r="506" spans="1:2">
      <c r="A506" s="3"/>
      <c r="B506" s="21" t="str">
        <f t="shared" si="7"/>
        <v/>
      </c>
    </row>
    <row r="507" spans="1:2">
      <c r="A507" s="3"/>
      <c r="B507" s="21" t="str">
        <f t="shared" si="7"/>
        <v/>
      </c>
    </row>
    <row r="508" spans="1:2">
      <c r="A508" s="3"/>
      <c r="B508" s="21" t="str">
        <f t="shared" si="7"/>
        <v/>
      </c>
    </row>
    <row r="509" spans="1:2">
      <c r="A509" s="3"/>
      <c r="B509" s="21" t="str">
        <f t="shared" si="7"/>
        <v/>
      </c>
    </row>
    <row r="510" spans="1:2">
      <c r="A510" s="3"/>
      <c r="B510" s="21" t="str">
        <f t="shared" si="7"/>
        <v/>
      </c>
    </row>
    <row r="511" spans="1:2">
      <c r="A511" s="3"/>
      <c r="B511" s="21" t="str">
        <f t="shared" si="7"/>
        <v/>
      </c>
    </row>
    <row r="512" spans="1:2">
      <c r="A512" s="3"/>
      <c r="B512" s="21" t="str">
        <f t="shared" si="7"/>
        <v/>
      </c>
    </row>
    <row r="513" spans="1:2">
      <c r="A513" s="3"/>
      <c r="B513" s="21" t="str">
        <f t="shared" si="7"/>
        <v/>
      </c>
    </row>
    <row r="514" spans="1:2">
      <c r="A514" s="3"/>
      <c r="B514" s="21" t="str">
        <f t="shared" si="7"/>
        <v/>
      </c>
    </row>
    <row r="515" spans="1:2">
      <c r="A515" s="3"/>
      <c r="B515" s="21" t="str">
        <f t="shared" ref="B515:B578" si="8">IF(NOT(ISBLANK(A515)),A515&amp;"\n","")</f>
        <v/>
      </c>
    </row>
    <row r="516" spans="1:2">
      <c r="A516" s="3"/>
      <c r="B516" s="21" t="str">
        <f t="shared" si="8"/>
        <v/>
      </c>
    </row>
    <row r="517" spans="1:2">
      <c r="A517" s="3"/>
      <c r="B517" s="21" t="str">
        <f t="shared" si="8"/>
        <v/>
      </c>
    </row>
    <row r="518" spans="1:2">
      <c r="A518" s="3"/>
      <c r="B518" s="21" t="str">
        <f t="shared" si="8"/>
        <v/>
      </c>
    </row>
    <row r="519" spans="1:2">
      <c r="A519" s="3"/>
      <c r="B519" s="21" t="str">
        <f t="shared" si="8"/>
        <v/>
      </c>
    </row>
    <row r="520" spans="1:2">
      <c r="A520" s="3"/>
      <c r="B520" s="21" t="str">
        <f t="shared" si="8"/>
        <v/>
      </c>
    </row>
    <row r="521" spans="1:2">
      <c r="A521" s="3"/>
      <c r="B521" s="21" t="str">
        <f t="shared" si="8"/>
        <v/>
      </c>
    </row>
    <row r="522" spans="1:2">
      <c r="A522" s="3"/>
      <c r="B522" s="21" t="str">
        <f t="shared" si="8"/>
        <v/>
      </c>
    </row>
    <row r="523" spans="1:2">
      <c r="A523" s="3"/>
      <c r="B523" s="21" t="str">
        <f t="shared" si="8"/>
        <v/>
      </c>
    </row>
    <row r="524" spans="1:2">
      <c r="A524" s="3"/>
      <c r="B524" s="21" t="str">
        <f t="shared" si="8"/>
        <v/>
      </c>
    </row>
    <row r="525" spans="1:2">
      <c r="A525" s="3"/>
      <c r="B525" s="21" t="str">
        <f t="shared" si="8"/>
        <v/>
      </c>
    </row>
    <row r="526" spans="1:2">
      <c r="A526" s="3"/>
      <c r="B526" s="21" t="str">
        <f t="shared" si="8"/>
        <v/>
      </c>
    </row>
    <row r="527" spans="1:2">
      <c r="A527" s="3"/>
      <c r="B527" s="21" t="str">
        <f t="shared" si="8"/>
        <v/>
      </c>
    </row>
    <row r="528" spans="1:2">
      <c r="A528" s="3"/>
      <c r="B528" s="21" t="str">
        <f t="shared" si="8"/>
        <v/>
      </c>
    </row>
    <row r="529" spans="1:2">
      <c r="A529" s="3"/>
      <c r="B529" s="21" t="str">
        <f t="shared" si="8"/>
        <v/>
      </c>
    </row>
    <row r="530" spans="1:2">
      <c r="A530" s="3"/>
      <c r="B530" s="21" t="str">
        <f t="shared" si="8"/>
        <v/>
      </c>
    </row>
    <row r="531" spans="1:2">
      <c r="A531" s="3"/>
      <c r="B531" s="21" t="str">
        <f t="shared" si="8"/>
        <v/>
      </c>
    </row>
    <row r="532" spans="1:2">
      <c r="A532" s="3"/>
      <c r="B532" s="21" t="str">
        <f t="shared" si="8"/>
        <v/>
      </c>
    </row>
    <row r="533" spans="1:2">
      <c r="A533" s="3"/>
      <c r="B533" s="21" t="str">
        <f t="shared" si="8"/>
        <v/>
      </c>
    </row>
    <row r="534" spans="1:2">
      <c r="A534" s="3"/>
      <c r="B534" s="21" t="str">
        <f t="shared" si="8"/>
        <v/>
      </c>
    </row>
    <row r="535" spans="1:2">
      <c r="A535" s="3"/>
      <c r="B535" s="21" t="str">
        <f t="shared" si="8"/>
        <v/>
      </c>
    </row>
    <row r="536" spans="1:2">
      <c r="A536" s="3"/>
      <c r="B536" s="21" t="str">
        <f t="shared" si="8"/>
        <v/>
      </c>
    </row>
    <row r="537" spans="1:2">
      <c r="A537" s="3"/>
      <c r="B537" s="21" t="str">
        <f t="shared" si="8"/>
        <v/>
      </c>
    </row>
    <row r="538" spans="1:2">
      <c r="A538" s="3"/>
      <c r="B538" s="21" t="str">
        <f t="shared" si="8"/>
        <v/>
      </c>
    </row>
    <row r="539" spans="1:2">
      <c r="A539" s="3"/>
      <c r="B539" s="21" t="str">
        <f t="shared" si="8"/>
        <v/>
      </c>
    </row>
    <row r="540" spans="1:2">
      <c r="A540" s="3"/>
      <c r="B540" s="21" t="str">
        <f t="shared" si="8"/>
        <v/>
      </c>
    </row>
    <row r="541" spans="1:2">
      <c r="A541" s="3"/>
      <c r="B541" s="21" t="str">
        <f t="shared" si="8"/>
        <v/>
      </c>
    </row>
    <row r="542" spans="1:2">
      <c r="A542" s="3"/>
      <c r="B542" s="21" t="str">
        <f t="shared" si="8"/>
        <v/>
      </c>
    </row>
    <row r="543" spans="1:2">
      <c r="A543" s="3"/>
      <c r="B543" s="21" t="str">
        <f t="shared" si="8"/>
        <v/>
      </c>
    </row>
    <row r="544" spans="1:2">
      <c r="A544" s="3"/>
      <c r="B544" s="21" t="str">
        <f t="shared" si="8"/>
        <v/>
      </c>
    </row>
    <row r="545" spans="1:2">
      <c r="A545" s="3"/>
      <c r="B545" s="21" t="str">
        <f t="shared" si="8"/>
        <v/>
      </c>
    </row>
    <row r="546" spans="1:2">
      <c r="A546" s="3"/>
      <c r="B546" s="21" t="str">
        <f t="shared" si="8"/>
        <v/>
      </c>
    </row>
    <row r="547" spans="1:2">
      <c r="A547" s="3"/>
      <c r="B547" s="21" t="str">
        <f t="shared" si="8"/>
        <v/>
      </c>
    </row>
    <row r="548" spans="1:2">
      <c r="A548" s="3"/>
      <c r="B548" s="21" t="str">
        <f t="shared" si="8"/>
        <v/>
      </c>
    </row>
    <row r="549" spans="1:2">
      <c r="A549" s="3"/>
      <c r="B549" s="21" t="str">
        <f t="shared" si="8"/>
        <v/>
      </c>
    </row>
    <row r="550" spans="1:2">
      <c r="A550" s="3"/>
      <c r="B550" s="21" t="str">
        <f t="shared" si="8"/>
        <v/>
      </c>
    </row>
    <row r="551" spans="1:2">
      <c r="A551" s="3"/>
      <c r="B551" s="21" t="str">
        <f t="shared" si="8"/>
        <v/>
      </c>
    </row>
    <row r="552" spans="1:2">
      <c r="A552" s="3"/>
      <c r="B552" s="21" t="str">
        <f t="shared" si="8"/>
        <v/>
      </c>
    </row>
    <row r="553" spans="1:2">
      <c r="A553" s="3"/>
      <c r="B553" s="21" t="str">
        <f t="shared" si="8"/>
        <v/>
      </c>
    </row>
    <row r="554" spans="1:2">
      <c r="A554" s="3"/>
      <c r="B554" s="21" t="str">
        <f t="shared" si="8"/>
        <v/>
      </c>
    </row>
    <row r="555" spans="1:2">
      <c r="A555" s="3"/>
      <c r="B555" s="21" t="str">
        <f t="shared" si="8"/>
        <v/>
      </c>
    </row>
    <row r="556" spans="1:2">
      <c r="A556" s="3"/>
      <c r="B556" s="21" t="str">
        <f t="shared" si="8"/>
        <v/>
      </c>
    </row>
    <row r="557" spans="1:2">
      <c r="A557" s="3"/>
      <c r="B557" s="21" t="str">
        <f t="shared" si="8"/>
        <v/>
      </c>
    </row>
    <row r="558" spans="1:2">
      <c r="A558" s="3"/>
      <c r="B558" s="21" t="str">
        <f t="shared" si="8"/>
        <v/>
      </c>
    </row>
    <row r="559" spans="1:2">
      <c r="A559" s="3"/>
      <c r="B559" s="21" t="str">
        <f t="shared" si="8"/>
        <v/>
      </c>
    </row>
    <row r="560" spans="1:2">
      <c r="A560" s="3"/>
      <c r="B560" s="21" t="str">
        <f t="shared" si="8"/>
        <v/>
      </c>
    </row>
    <row r="561" spans="1:2">
      <c r="A561" s="3"/>
      <c r="B561" s="21" t="str">
        <f t="shared" si="8"/>
        <v/>
      </c>
    </row>
    <row r="562" spans="1:2">
      <c r="A562" s="3"/>
      <c r="B562" s="21" t="str">
        <f t="shared" si="8"/>
        <v/>
      </c>
    </row>
    <row r="563" spans="1:2">
      <c r="A563" s="3"/>
      <c r="B563" s="21" t="str">
        <f t="shared" si="8"/>
        <v/>
      </c>
    </row>
    <row r="564" spans="1:2">
      <c r="A564" s="3"/>
      <c r="B564" s="21" t="str">
        <f t="shared" si="8"/>
        <v/>
      </c>
    </row>
    <row r="565" spans="1:2">
      <c r="A565" s="3"/>
      <c r="B565" s="21" t="str">
        <f t="shared" si="8"/>
        <v/>
      </c>
    </row>
    <row r="566" spans="1:2">
      <c r="A566" s="3"/>
      <c r="B566" s="21" t="str">
        <f t="shared" si="8"/>
        <v/>
      </c>
    </row>
    <row r="567" spans="1:2">
      <c r="A567" s="3"/>
      <c r="B567" s="21" t="str">
        <f t="shared" si="8"/>
        <v/>
      </c>
    </row>
    <row r="568" spans="1:2">
      <c r="A568" s="3"/>
      <c r="B568" s="21" t="str">
        <f t="shared" si="8"/>
        <v/>
      </c>
    </row>
    <row r="569" spans="1:2">
      <c r="A569" s="3"/>
      <c r="B569" s="21" t="str">
        <f t="shared" si="8"/>
        <v/>
      </c>
    </row>
    <row r="570" spans="1:2">
      <c r="A570" s="3"/>
      <c r="B570" s="21" t="str">
        <f t="shared" si="8"/>
        <v/>
      </c>
    </row>
    <row r="571" spans="1:2">
      <c r="A571" s="3"/>
      <c r="B571" s="21" t="str">
        <f t="shared" si="8"/>
        <v/>
      </c>
    </row>
    <row r="572" spans="1:2">
      <c r="A572" s="3"/>
      <c r="B572" s="21" t="str">
        <f t="shared" si="8"/>
        <v/>
      </c>
    </row>
    <row r="573" spans="1:2">
      <c r="A573" s="3"/>
      <c r="B573" s="21" t="str">
        <f t="shared" si="8"/>
        <v/>
      </c>
    </row>
    <row r="574" spans="1:2">
      <c r="A574" s="3"/>
      <c r="B574" s="21" t="str">
        <f t="shared" si="8"/>
        <v/>
      </c>
    </row>
    <row r="575" spans="1:2">
      <c r="A575" s="3"/>
      <c r="B575" s="21" t="str">
        <f t="shared" si="8"/>
        <v/>
      </c>
    </row>
    <row r="576" spans="1:2">
      <c r="A576" s="3"/>
      <c r="B576" s="21" t="str">
        <f t="shared" si="8"/>
        <v/>
      </c>
    </row>
    <row r="577" spans="1:2">
      <c r="A577" s="3"/>
      <c r="B577" s="21" t="str">
        <f t="shared" si="8"/>
        <v/>
      </c>
    </row>
    <row r="578" spans="1:2">
      <c r="A578" s="3"/>
      <c r="B578" s="21" t="str">
        <f t="shared" si="8"/>
        <v/>
      </c>
    </row>
    <row r="579" spans="1:2">
      <c r="A579" s="3"/>
      <c r="B579" s="21" t="str">
        <f t="shared" ref="B579:B642" si="9">IF(NOT(ISBLANK(A579)),A579&amp;"\n","")</f>
        <v/>
      </c>
    </row>
    <row r="580" spans="1:2">
      <c r="A580" s="3"/>
      <c r="B580" s="21" t="str">
        <f t="shared" si="9"/>
        <v/>
      </c>
    </row>
    <row r="581" spans="1:2">
      <c r="A581" s="3"/>
      <c r="B581" s="21" t="str">
        <f t="shared" si="9"/>
        <v/>
      </c>
    </row>
    <row r="582" spans="1:2">
      <c r="A582" s="3"/>
      <c r="B582" s="21" t="str">
        <f t="shared" si="9"/>
        <v/>
      </c>
    </row>
    <row r="583" spans="1:2">
      <c r="A583" s="3"/>
      <c r="B583" s="21" t="str">
        <f t="shared" si="9"/>
        <v/>
      </c>
    </row>
    <row r="584" spans="1:2">
      <c r="A584" s="3"/>
      <c r="B584" s="21" t="str">
        <f t="shared" si="9"/>
        <v/>
      </c>
    </row>
    <row r="585" spans="1:2">
      <c r="A585" s="3"/>
      <c r="B585" s="21" t="str">
        <f t="shared" si="9"/>
        <v/>
      </c>
    </row>
    <row r="586" spans="1:2">
      <c r="A586" s="3"/>
      <c r="B586" s="21" t="str">
        <f t="shared" si="9"/>
        <v/>
      </c>
    </row>
    <row r="587" spans="1:2">
      <c r="A587" s="3"/>
      <c r="B587" s="21" t="str">
        <f t="shared" si="9"/>
        <v/>
      </c>
    </row>
    <row r="588" spans="1:2">
      <c r="A588" s="3"/>
      <c r="B588" s="21" t="str">
        <f t="shared" si="9"/>
        <v/>
      </c>
    </row>
    <row r="589" spans="1:2">
      <c r="A589" s="3"/>
      <c r="B589" s="21" t="str">
        <f t="shared" si="9"/>
        <v/>
      </c>
    </row>
    <row r="590" spans="1:2">
      <c r="A590" s="3"/>
      <c r="B590" s="21" t="str">
        <f t="shared" si="9"/>
        <v/>
      </c>
    </row>
    <row r="591" spans="1:2">
      <c r="A591" s="3"/>
      <c r="B591" s="21" t="str">
        <f t="shared" si="9"/>
        <v/>
      </c>
    </row>
    <row r="592" spans="1:2">
      <c r="A592" s="3"/>
      <c r="B592" s="21" t="str">
        <f t="shared" si="9"/>
        <v/>
      </c>
    </row>
    <row r="593" spans="1:2">
      <c r="A593" s="3"/>
      <c r="B593" s="21" t="str">
        <f t="shared" si="9"/>
        <v/>
      </c>
    </row>
    <row r="594" spans="1:2">
      <c r="A594" s="3"/>
      <c r="B594" s="21" t="str">
        <f t="shared" si="9"/>
        <v/>
      </c>
    </row>
    <row r="595" spans="1:2">
      <c r="A595" s="3"/>
      <c r="B595" s="21" t="str">
        <f t="shared" si="9"/>
        <v/>
      </c>
    </row>
    <row r="596" spans="1:2">
      <c r="A596" s="3"/>
      <c r="B596" s="21" t="str">
        <f t="shared" si="9"/>
        <v/>
      </c>
    </row>
    <row r="597" spans="1:2">
      <c r="A597" s="3"/>
      <c r="B597" s="21" t="str">
        <f t="shared" si="9"/>
        <v/>
      </c>
    </row>
    <row r="598" spans="1:2">
      <c r="A598" s="3"/>
      <c r="B598" s="21" t="str">
        <f t="shared" si="9"/>
        <v/>
      </c>
    </row>
    <row r="599" spans="1:2">
      <c r="A599" s="3"/>
      <c r="B599" s="21" t="str">
        <f t="shared" si="9"/>
        <v/>
      </c>
    </row>
    <row r="600" spans="1:2">
      <c r="A600" s="3"/>
      <c r="B600" s="21" t="str">
        <f t="shared" si="9"/>
        <v/>
      </c>
    </row>
    <row r="601" spans="1:2">
      <c r="A601" s="3"/>
      <c r="B601" s="21" t="str">
        <f t="shared" si="9"/>
        <v/>
      </c>
    </row>
    <row r="602" spans="1:2">
      <c r="A602" s="3"/>
      <c r="B602" s="21" t="str">
        <f t="shared" si="9"/>
        <v/>
      </c>
    </row>
    <row r="603" spans="1:2">
      <c r="A603" s="3"/>
      <c r="B603" s="21" t="str">
        <f t="shared" si="9"/>
        <v/>
      </c>
    </row>
    <row r="604" spans="1:2">
      <c r="A604" s="3"/>
      <c r="B604" s="21" t="str">
        <f t="shared" si="9"/>
        <v/>
      </c>
    </row>
    <row r="605" spans="1:2">
      <c r="A605" s="3"/>
      <c r="B605" s="21" t="str">
        <f t="shared" si="9"/>
        <v/>
      </c>
    </row>
    <row r="606" spans="1:2">
      <c r="A606" s="3"/>
      <c r="B606" s="21" t="str">
        <f t="shared" si="9"/>
        <v/>
      </c>
    </row>
    <row r="607" spans="1:2">
      <c r="A607" s="3"/>
      <c r="B607" s="21" t="str">
        <f t="shared" si="9"/>
        <v/>
      </c>
    </row>
    <row r="608" spans="1:2">
      <c r="A608" s="3"/>
      <c r="B608" s="21" t="str">
        <f t="shared" si="9"/>
        <v/>
      </c>
    </row>
    <row r="609" spans="1:2">
      <c r="A609" s="3"/>
      <c r="B609" s="21" t="str">
        <f t="shared" si="9"/>
        <v/>
      </c>
    </row>
    <row r="610" spans="1:2">
      <c r="A610" s="3"/>
      <c r="B610" s="21" t="str">
        <f t="shared" si="9"/>
        <v/>
      </c>
    </row>
    <row r="611" spans="1:2">
      <c r="A611" s="3"/>
      <c r="B611" s="21" t="str">
        <f t="shared" si="9"/>
        <v/>
      </c>
    </row>
    <row r="612" spans="1:2">
      <c r="A612" s="3"/>
      <c r="B612" s="21" t="str">
        <f t="shared" si="9"/>
        <v/>
      </c>
    </row>
    <row r="613" spans="1:2">
      <c r="A613" s="3"/>
      <c r="B613" s="21" t="str">
        <f t="shared" si="9"/>
        <v/>
      </c>
    </row>
    <row r="614" spans="1:2">
      <c r="A614" s="3"/>
      <c r="B614" s="21" t="str">
        <f t="shared" si="9"/>
        <v/>
      </c>
    </row>
    <row r="615" spans="1:2">
      <c r="A615" s="3"/>
      <c r="B615" s="21" t="str">
        <f t="shared" si="9"/>
        <v/>
      </c>
    </row>
    <row r="616" spans="1:2">
      <c r="A616" s="3"/>
      <c r="B616" s="21" t="str">
        <f t="shared" si="9"/>
        <v/>
      </c>
    </row>
    <row r="617" spans="1:2">
      <c r="A617" s="3"/>
      <c r="B617" s="21" t="str">
        <f t="shared" si="9"/>
        <v/>
      </c>
    </row>
    <row r="618" spans="1:2">
      <c r="A618" s="3"/>
      <c r="B618" s="21" t="str">
        <f t="shared" si="9"/>
        <v/>
      </c>
    </row>
    <row r="619" spans="1:2">
      <c r="A619" s="3"/>
      <c r="B619" s="21" t="str">
        <f t="shared" si="9"/>
        <v/>
      </c>
    </row>
    <row r="620" spans="1:2">
      <c r="A620" s="3"/>
      <c r="B620" s="21" t="str">
        <f t="shared" si="9"/>
        <v/>
      </c>
    </row>
    <row r="621" spans="1:2">
      <c r="A621" s="3"/>
      <c r="B621" s="21" t="str">
        <f t="shared" si="9"/>
        <v/>
      </c>
    </row>
    <row r="622" spans="1:2">
      <c r="A622" s="3"/>
      <c r="B622" s="21" t="str">
        <f t="shared" si="9"/>
        <v/>
      </c>
    </row>
    <row r="623" spans="1:2">
      <c r="A623" s="3"/>
      <c r="B623" s="21" t="str">
        <f t="shared" si="9"/>
        <v/>
      </c>
    </row>
    <row r="624" spans="1:2">
      <c r="A624" s="3"/>
      <c r="B624" s="21" t="str">
        <f t="shared" si="9"/>
        <v/>
      </c>
    </row>
    <row r="625" spans="1:2">
      <c r="A625" s="3"/>
      <c r="B625" s="21" t="str">
        <f t="shared" si="9"/>
        <v/>
      </c>
    </row>
    <row r="626" spans="1:2">
      <c r="A626" s="3"/>
      <c r="B626" s="21" t="str">
        <f t="shared" si="9"/>
        <v/>
      </c>
    </row>
    <row r="627" spans="1:2">
      <c r="A627" s="3"/>
      <c r="B627" s="21" t="str">
        <f t="shared" si="9"/>
        <v/>
      </c>
    </row>
    <row r="628" spans="1:2">
      <c r="A628" s="3"/>
      <c r="B628" s="21" t="str">
        <f t="shared" si="9"/>
        <v/>
      </c>
    </row>
    <row r="629" spans="1:2">
      <c r="A629" s="3"/>
      <c r="B629" s="21" t="str">
        <f t="shared" si="9"/>
        <v/>
      </c>
    </row>
    <row r="630" spans="1:2">
      <c r="A630" s="3"/>
      <c r="B630" s="21" t="str">
        <f t="shared" si="9"/>
        <v/>
      </c>
    </row>
    <row r="631" spans="1:2">
      <c r="A631" s="3"/>
      <c r="B631" s="21" t="str">
        <f t="shared" si="9"/>
        <v/>
      </c>
    </row>
    <row r="632" spans="1:2">
      <c r="A632" s="3"/>
      <c r="B632" s="21" t="str">
        <f t="shared" si="9"/>
        <v/>
      </c>
    </row>
    <row r="633" spans="1:2">
      <c r="A633" s="3"/>
      <c r="B633" s="21" t="str">
        <f t="shared" si="9"/>
        <v/>
      </c>
    </row>
    <row r="634" spans="1:2">
      <c r="A634" s="3"/>
      <c r="B634" s="21" t="str">
        <f t="shared" si="9"/>
        <v/>
      </c>
    </row>
    <row r="635" spans="1:2">
      <c r="A635" s="3"/>
      <c r="B635" s="21" t="str">
        <f t="shared" si="9"/>
        <v/>
      </c>
    </row>
    <row r="636" spans="1:2">
      <c r="A636" s="3"/>
      <c r="B636" s="21" t="str">
        <f t="shared" si="9"/>
        <v/>
      </c>
    </row>
    <row r="637" spans="1:2">
      <c r="A637" s="3"/>
      <c r="B637" s="21" t="str">
        <f t="shared" si="9"/>
        <v/>
      </c>
    </row>
    <row r="638" spans="1:2">
      <c r="A638" s="3"/>
      <c r="B638" s="21" t="str">
        <f t="shared" si="9"/>
        <v/>
      </c>
    </row>
    <row r="639" spans="1:2">
      <c r="A639" s="3"/>
      <c r="B639" s="21" t="str">
        <f t="shared" si="9"/>
        <v/>
      </c>
    </row>
    <row r="640" spans="1:2">
      <c r="A640" s="3"/>
      <c r="B640" s="21" t="str">
        <f t="shared" si="9"/>
        <v/>
      </c>
    </row>
    <row r="641" spans="1:2">
      <c r="A641" s="3"/>
      <c r="B641" s="21" t="str">
        <f t="shared" si="9"/>
        <v/>
      </c>
    </row>
    <row r="642" spans="1:2">
      <c r="A642" s="3"/>
      <c r="B642" s="21" t="str">
        <f t="shared" si="9"/>
        <v/>
      </c>
    </row>
    <row r="643" spans="1:2">
      <c r="A643" s="3"/>
      <c r="B643" s="21" t="str">
        <f t="shared" ref="B643:B706" si="10">IF(NOT(ISBLANK(A643)),A643&amp;"\n","")</f>
        <v/>
      </c>
    </row>
    <row r="644" spans="1:2">
      <c r="A644" s="3"/>
      <c r="B644" s="21" t="str">
        <f t="shared" si="10"/>
        <v/>
      </c>
    </row>
    <row r="645" spans="1:2">
      <c r="A645" s="3"/>
      <c r="B645" s="21" t="str">
        <f t="shared" si="10"/>
        <v/>
      </c>
    </row>
    <row r="646" spans="1:2">
      <c r="A646" s="3"/>
      <c r="B646" s="21" t="str">
        <f t="shared" si="10"/>
        <v/>
      </c>
    </row>
    <row r="647" spans="1:2">
      <c r="A647" s="3"/>
      <c r="B647" s="21" t="str">
        <f t="shared" si="10"/>
        <v/>
      </c>
    </row>
    <row r="648" spans="1:2">
      <c r="A648" s="3"/>
      <c r="B648" s="21" t="str">
        <f t="shared" si="10"/>
        <v/>
      </c>
    </row>
    <row r="649" spans="1:2">
      <c r="A649" s="3"/>
      <c r="B649" s="21" t="str">
        <f t="shared" si="10"/>
        <v/>
      </c>
    </row>
    <row r="650" spans="1:2">
      <c r="A650" s="3"/>
      <c r="B650" s="21" t="str">
        <f t="shared" si="10"/>
        <v/>
      </c>
    </row>
    <row r="651" spans="1:2">
      <c r="A651" s="3"/>
      <c r="B651" s="21" t="str">
        <f t="shared" si="10"/>
        <v/>
      </c>
    </row>
    <row r="652" spans="1:2">
      <c r="A652" s="3"/>
      <c r="B652" s="21" t="str">
        <f t="shared" si="10"/>
        <v/>
      </c>
    </row>
    <row r="653" spans="1:2">
      <c r="A653" s="3"/>
      <c r="B653" s="21" t="str">
        <f t="shared" si="10"/>
        <v/>
      </c>
    </row>
    <row r="654" spans="1:2">
      <c r="A654" s="3"/>
      <c r="B654" s="21" t="str">
        <f t="shared" si="10"/>
        <v/>
      </c>
    </row>
    <row r="655" spans="1:2">
      <c r="A655" s="3"/>
      <c r="B655" s="21" t="str">
        <f t="shared" si="10"/>
        <v/>
      </c>
    </row>
    <row r="656" spans="1:2">
      <c r="A656" s="3"/>
      <c r="B656" s="21" t="str">
        <f t="shared" si="10"/>
        <v/>
      </c>
    </row>
    <row r="657" spans="1:2">
      <c r="A657" s="3"/>
      <c r="B657" s="21" t="str">
        <f t="shared" si="10"/>
        <v/>
      </c>
    </row>
    <row r="658" spans="1:2">
      <c r="A658" s="3"/>
      <c r="B658" s="21" t="str">
        <f t="shared" si="10"/>
        <v/>
      </c>
    </row>
    <row r="659" spans="1:2">
      <c r="A659" s="3"/>
      <c r="B659" s="21" t="str">
        <f t="shared" si="10"/>
        <v/>
      </c>
    </row>
    <row r="660" spans="1:2">
      <c r="A660" s="3"/>
      <c r="B660" s="21" t="str">
        <f t="shared" si="10"/>
        <v/>
      </c>
    </row>
    <row r="661" spans="1:2">
      <c r="A661" s="3"/>
      <c r="B661" s="21" t="str">
        <f t="shared" si="10"/>
        <v/>
      </c>
    </row>
    <row r="662" spans="1:2">
      <c r="A662" s="3"/>
      <c r="B662" s="21" t="str">
        <f t="shared" si="10"/>
        <v/>
      </c>
    </row>
    <row r="663" spans="1:2">
      <c r="A663" s="3"/>
      <c r="B663" s="21" t="str">
        <f t="shared" si="10"/>
        <v/>
      </c>
    </row>
    <row r="664" spans="1:2">
      <c r="A664" s="3"/>
      <c r="B664" s="21" t="str">
        <f t="shared" si="10"/>
        <v/>
      </c>
    </row>
    <row r="665" spans="1:2">
      <c r="A665" s="3"/>
      <c r="B665" s="21" t="str">
        <f t="shared" si="10"/>
        <v/>
      </c>
    </row>
    <row r="666" spans="1:2">
      <c r="A666" s="3"/>
      <c r="B666" s="21" t="str">
        <f t="shared" si="10"/>
        <v/>
      </c>
    </row>
    <row r="667" spans="1:2">
      <c r="A667" s="3"/>
      <c r="B667" s="21" t="str">
        <f t="shared" si="10"/>
        <v/>
      </c>
    </row>
    <row r="668" spans="1:2">
      <c r="A668" s="3"/>
      <c r="B668" s="21" t="str">
        <f t="shared" si="10"/>
        <v/>
      </c>
    </row>
    <row r="669" spans="1:2">
      <c r="A669" s="3"/>
      <c r="B669" s="21" t="str">
        <f t="shared" si="10"/>
        <v/>
      </c>
    </row>
    <row r="670" spans="1:2">
      <c r="A670" s="3"/>
      <c r="B670" s="21" t="str">
        <f t="shared" si="10"/>
        <v/>
      </c>
    </row>
    <row r="671" spans="1:2">
      <c r="A671" s="3"/>
      <c r="B671" s="21" t="str">
        <f t="shared" si="10"/>
        <v/>
      </c>
    </row>
    <row r="672" spans="1:2">
      <c r="A672" s="3"/>
      <c r="B672" s="21" t="str">
        <f t="shared" si="10"/>
        <v/>
      </c>
    </row>
    <row r="673" spans="1:2">
      <c r="A673" s="3"/>
      <c r="B673" s="21" t="str">
        <f t="shared" si="10"/>
        <v/>
      </c>
    </row>
    <row r="674" spans="1:2">
      <c r="A674" s="3"/>
      <c r="B674" s="21" t="str">
        <f t="shared" si="10"/>
        <v/>
      </c>
    </row>
    <row r="675" spans="1:2">
      <c r="A675" s="3"/>
      <c r="B675" s="21" t="str">
        <f t="shared" si="10"/>
        <v/>
      </c>
    </row>
    <row r="676" spans="1:2">
      <c r="A676" s="3"/>
      <c r="B676" s="21" t="str">
        <f t="shared" si="10"/>
        <v/>
      </c>
    </row>
    <row r="677" spans="1:2">
      <c r="A677" s="3"/>
      <c r="B677" s="21" t="str">
        <f t="shared" si="10"/>
        <v/>
      </c>
    </row>
    <row r="678" spans="1:2">
      <c r="A678" s="3"/>
      <c r="B678" s="21" t="str">
        <f t="shared" si="10"/>
        <v/>
      </c>
    </row>
    <row r="679" spans="1:2">
      <c r="A679" s="3"/>
      <c r="B679" s="21" t="str">
        <f t="shared" si="10"/>
        <v/>
      </c>
    </row>
    <row r="680" spans="1:2">
      <c r="A680" s="3"/>
      <c r="B680" s="21" t="str">
        <f t="shared" si="10"/>
        <v/>
      </c>
    </row>
    <row r="681" spans="1:2">
      <c r="A681" s="3"/>
      <c r="B681" s="21" t="str">
        <f t="shared" si="10"/>
        <v/>
      </c>
    </row>
    <row r="682" spans="1:2">
      <c r="A682" s="3"/>
      <c r="B682" s="21" t="str">
        <f t="shared" si="10"/>
        <v/>
      </c>
    </row>
    <row r="683" spans="1:2">
      <c r="A683" s="3"/>
      <c r="B683" s="21" t="str">
        <f t="shared" si="10"/>
        <v/>
      </c>
    </row>
    <row r="684" spans="1:2">
      <c r="A684" s="3"/>
      <c r="B684" s="21" t="str">
        <f t="shared" si="10"/>
        <v/>
      </c>
    </row>
    <row r="685" spans="1:2">
      <c r="A685" s="3"/>
      <c r="B685" s="21" t="str">
        <f t="shared" si="10"/>
        <v/>
      </c>
    </row>
    <row r="686" spans="1:2">
      <c r="A686" s="3"/>
      <c r="B686" s="21" t="str">
        <f t="shared" si="10"/>
        <v/>
      </c>
    </row>
    <row r="687" spans="1:2">
      <c r="A687" s="3"/>
      <c r="B687" s="21" t="str">
        <f t="shared" si="10"/>
        <v/>
      </c>
    </row>
    <row r="688" spans="1:2">
      <c r="A688" s="3"/>
      <c r="B688" s="21" t="str">
        <f t="shared" si="10"/>
        <v/>
      </c>
    </row>
    <row r="689" spans="1:2">
      <c r="A689" s="3"/>
      <c r="B689" s="21" t="str">
        <f t="shared" si="10"/>
        <v/>
      </c>
    </row>
    <row r="690" spans="1:2">
      <c r="A690" s="3"/>
      <c r="B690" s="21" t="str">
        <f t="shared" si="10"/>
        <v/>
      </c>
    </row>
    <row r="691" spans="1:2">
      <c r="A691" s="3"/>
      <c r="B691" s="21" t="str">
        <f t="shared" si="10"/>
        <v/>
      </c>
    </row>
    <row r="692" spans="1:2">
      <c r="A692" s="3"/>
      <c r="B692" s="21" t="str">
        <f t="shared" si="10"/>
        <v/>
      </c>
    </row>
    <row r="693" spans="1:2">
      <c r="A693" s="3"/>
      <c r="B693" s="21" t="str">
        <f t="shared" si="10"/>
        <v/>
      </c>
    </row>
    <row r="694" spans="1:2">
      <c r="A694" s="3"/>
      <c r="B694" s="21" t="str">
        <f t="shared" si="10"/>
        <v/>
      </c>
    </row>
    <row r="695" spans="1:2">
      <c r="A695" s="3"/>
      <c r="B695" s="21" t="str">
        <f t="shared" si="10"/>
        <v/>
      </c>
    </row>
    <row r="696" spans="1:2">
      <c r="A696" s="3"/>
      <c r="B696" s="21" t="str">
        <f t="shared" si="10"/>
        <v/>
      </c>
    </row>
    <row r="697" spans="1:2">
      <c r="A697" s="3"/>
      <c r="B697" s="21" t="str">
        <f t="shared" si="10"/>
        <v/>
      </c>
    </row>
    <row r="698" spans="1:2">
      <c r="A698" s="3"/>
      <c r="B698" s="21" t="str">
        <f t="shared" si="10"/>
        <v/>
      </c>
    </row>
    <row r="699" spans="1:2">
      <c r="A699" s="3"/>
      <c r="B699" s="21" t="str">
        <f t="shared" si="10"/>
        <v/>
      </c>
    </row>
    <row r="700" spans="1:2">
      <c r="A700" s="3"/>
      <c r="B700" s="21" t="str">
        <f t="shared" si="10"/>
        <v/>
      </c>
    </row>
    <row r="701" spans="1:2">
      <c r="A701" s="3"/>
      <c r="B701" s="21" t="str">
        <f t="shared" si="10"/>
        <v/>
      </c>
    </row>
    <row r="702" spans="1:2">
      <c r="A702" s="3"/>
      <c r="B702" s="21" t="str">
        <f t="shared" si="10"/>
        <v/>
      </c>
    </row>
    <row r="703" spans="1:2">
      <c r="A703" s="3"/>
      <c r="B703" s="21" t="str">
        <f t="shared" si="10"/>
        <v/>
      </c>
    </row>
    <row r="704" spans="1:2">
      <c r="A704" s="3"/>
      <c r="B704" s="21" t="str">
        <f t="shared" si="10"/>
        <v/>
      </c>
    </row>
    <row r="705" spans="1:2">
      <c r="A705" s="3"/>
      <c r="B705" s="21" t="str">
        <f t="shared" si="10"/>
        <v/>
      </c>
    </row>
    <row r="706" spans="1:2">
      <c r="A706" s="3"/>
      <c r="B706" s="21" t="str">
        <f t="shared" si="10"/>
        <v/>
      </c>
    </row>
    <row r="707" spans="1:2">
      <c r="A707" s="3"/>
      <c r="B707" s="21" t="str">
        <f t="shared" ref="B707:B770" si="11">IF(NOT(ISBLANK(A707)),A707&amp;"\n","")</f>
        <v/>
      </c>
    </row>
    <row r="708" spans="1:2">
      <c r="A708" s="3"/>
      <c r="B708" s="21" t="str">
        <f t="shared" si="11"/>
        <v/>
      </c>
    </row>
    <row r="709" spans="1:2">
      <c r="A709" s="3"/>
      <c r="B709" s="21" t="str">
        <f t="shared" si="11"/>
        <v/>
      </c>
    </row>
    <row r="710" spans="1:2">
      <c r="A710" s="3"/>
      <c r="B710" s="21" t="str">
        <f t="shared" si="11"/>
        <v/>
      </c>
    </row>
    <row r="711" spans="1:2">
      <c r="A711" s="3"/>
      <c r="B711" s="21" t="str">
        <f t="shared" si="11"/>
        <v/>
      </c>
    </row>
    <row r="712" spans="1:2">
      <c r="A712" s="3"/>
      <c r="B712" s="21" t="str">
        <f t="shared" si="11"/>
        <v/>
      </c>
    </row>
    <row r="713" spans="1:2">
      <c r="A713" s="3"/>
      <c r="B713" s="21" t="str">
        <f t="shared" si="11"/>
        <v/>
      </c>
    </row>
    <row r="714" spans="1:2">
      <c r="A714" s="3"/>
      <c r="B714" s="21" t="str">
        <f t="shared" si="11"/>
        <v/>
      </c>
    </row>
    <row r="715" spans="1:2">
      <c r="A715" s="3"/>
      <c r="B715" s="21" t="str">
        <f t="shared" si="11"/>
        <v/>
      </c>
    </row>
    <row r="716" spans="1:2">
      <c r="A716" s="3"/>
      <c r="B716" s="21" t="str">
        <f t="shared" si="11"/>
        <v/>
      </c>
    </row>
    <row r="717" spans="1:2">
      <c r="A717" s="3"/>
      <c r="B717" s="21" t="str">
        <f t="shared" si="11"/>
        <v/>
      </c>
    </row>
    <row r="718" spans="1:2">
      <c r="A718" s="3"/>
      <c r="B718" s="21" t="str">
        <f t="shared" si="11"/>
        <v/>
      </c>
    </row>
    <row r="719" spans="1:2">
      <c r="A719" s="3"/>
      <c r="B719" s="21" t="str">
        <f t="shared" si="11"/>
        <v/>
      </c>
    </row>
    <row r="720" spans="1:2">
      <c r="A720" s="3"/>
      <c r="B720" s="21" t="str">
        <f t="shared" si="11"/>
        <v/>
      </c>
    </row>
    <row r="721" spans="1:2">
      <c r="A721" s="3"/>
      <c r="B721" s="21" t="str">
        <f t="shared" si="11"/>
        <v/>
      </c>
    </row>
    <row r="722" spans="1:2">
      <c r="A722" s="3"/>
      <c r="B722" s="21" t="str">
        <f t="shared" si="11"/>
        <v/>
      </c>
    </row>
    <row r="723" spans="1:2">
      <c r="A723" s="3"/>
      <c r="B723" s="21" t="str">
        <f t="shared" si="11"/>
        <v/>
      </c>
    </row>
    <row r="724" spans="1:2">
      <c r="A724" s="3"/>
      <c r="B724" s="21" t="str">
        <f t="shared" si="11"/>
        <v/>
      </c>
    </row>
    <row r="725" spans="1:2">
      <c r="A725" s="3"/>
      <c r="B725" s="21" t="str">
        <f t="shared" si="11"/>
        <v/>
      </c>
    </row>
    <row r="726" spans="1:2">
      <c r="A726" s="3"/>
      <c r="B726" s="21" t="str">
        <f t="shared" si="11"/>
        <v/>
      </c>
    </row>
    <row r="727" spans="1:2">
      <c r="A727" s="3"/>
      <c r="B727" s="21" t="str">
        <f t="shared" si="11"/>
        <v/>
      </c>
    </row>
    <row r="728" spans="1:2">
      <c r="A728" s="3"/>
      <c r="B728" s="21" t="str">
        <f t="shared" si="11"/>
        <v/>
      </c>
    </row>
    <row r="729" spans="1:2">
      <c r="A729" s="3"/>
      <c r="B729" s="21" t="str">
        <f t="shared" si="11"/>
        <v/>
      </c>
    </row>
    <row r="730" spans="1:2">
      <c r="A730" s="3"/>
      <c r="B730" s="21" t="str">
        <f t="shared" si="11"/>
        <v/>
      </c>
    </row>
    <row r="731" spans="1:2">
      <c r="A731" s="3"/>
      <c r="B731" s="21" t="str">
        <f t="shared" si="11"/>
        <v/>
      </c>
    </row>
    <row r="732" spans="1:2">
      <c r="A732" s="3"/>
      <c r="B732" s="21" t="str">
        <f t="shared" si="11"/>
        <v/>
      </c>
    </row>
    <row r="733" spans="1:2">
      <c r="A733" s="3"/>
      <c r="B733" s="21" t="str">
        <f t="shared" si="11"/>
        <v/>
      </c>
    </row>
    <row r="734" spans="1:2">
      <c r="A734" s="3"/>
      <c r="B734" s="21" t="str">
        <f t="shared" si="11"/>
        <v/>
      </c>
    </row>
    <row r="735" spans="1:2">
      <c r="A735" s="3"/>
      <c r="B735" s="21" t="str">
        <f t="shared" si="11"/>
        <v/>
      </c>
    </row>
    <row r="736" spans="1:2">
      <c r="A736" s="3"/>
      <c r="B736" s="21" t="str">
        <f t="shared" si="11"/>
        <v/>
      </c>
    </row>
    <row r="737" spans="1:2">
      <c r="A737" s="3"/>
      <c r="B737" s="21" t="str">
        <f t="shared" si="11"/>
        <v/>
      </c>
    </row>
    <row r="738" spans="1:2">
      <c r="A738" s="3"/>
      <c r="B738" s="21" t="str">
        <f t="shared" si="11"/>
        <v/>
      </c>
    </row>
    <row r="739" spans="1:2">
      <c r="A739" s="3"/>
      <c r="B739" s="21" t="str">
        <f t="shared" si="11"/>
        <v/>
      </c>
    </row>
    <row r="740" spans="1:2">
      <c r="A740" s="3"/>
      <c r="B740" s="21" t="str">
        <f t="shared" si="11"/>
        <v/>
      </c>
    </row>
    <row r="741" spans="1:2">
      <c r="A741" s="3"/>
      <c r="B741" s="21" t="str">
        <f t="shared" si="11"/>
        <v/>
      </c>
    </row>
    <row r="742" spans="1:2">
      <c r="A742" s="3"/>
      <c r="B742" s="21" t="str">
        <f t="shared" si="11"/>
        <v/>
      </c>
    </row>
    <row r="743" spans="1:2">
      <c r="A743" s="3"/>
      <c r="B743" s="21" t="str">
        <f t="shared" si="11"/>
        <v/>
      </c>
    </row>
    <row r="744" spans="1:2">
      <c r="A744" s="3"/>
      <c r="B744" s="21" t="str">
        <f t="shared" si="11"/>
        <v/>
      </c>
    </row>
    <row r="745" spans="1:2">
      <c r="A745" s="3"/>
      <c r="B745" s="21" t="str">
        <f t="shared" si="11"/>
        <v/>
      </c>
    </row>
    <row r="746" spans="1:2">
      <c r="A746" s="3"/>
      <c r="B746" s="21" t="str">
        <f t="shared" si="11"/>
        <v/>
      </c>
    </row>
    <row r="747" spans="1:2">
      <c r="A747" s="3"/>
      <c r="B747" s="21" t="str">
        <f t="shared" si="11"/>
        <v/>
      </c>
    </row>
    <row r="748" spans="1:2">
      <c r="A748" s="3"/>
      <c r="B748" s="21" t="str">
        <f t="shared" si="11"/>
        <v/>
      </c>
    </row>
    <row r="749" spans="1:2">
      <c r="A749" s="3"/>
      <c r="B749" s="21" t="str">
        <f t="shared" si="11"/>
        <v/>
      </c>
    </row>
    <row r="750" spans="1:2">
      <c r="A750" s="3"/>
      <c r="B750" s="21" t="str">
        <f t="shared" si="11"/>
        <v/>
      </c>
    </row>
    <row r="751" spans="1:2">
      <c r="A751" s="3"/>
      <c r="B751" s="21" t="str">
        <f t="shared" si="11"/>
        <v/>
      </c>
    </row>
    <row r="752" spans="1:2">
      <c r="A752" s="3"/>
      <c r="B752" s="21" t="str">
        <f t="shared" si="11"/>
        <v/>
      </c>
    </row>
    <row r="753" spans="1:2">
      <c r="A753" s="3"/>
      <c r="B753" s="21" t="str">
        <f t="shared" si="11"/>
        <v/>
      </c>
    </row>
    <row r="754" spans="1:2">
      <c r="A754" s="3"/>
      <c r="B754" s="21" t="str">
        <f t="shared" si="11"/>
        <v/>
      </c>
    </row>
    <row r="755" spans="1:2">
      <c r="A755" s="3"/>
      <c r="B755" s="21" t="str">
        <f t="shared" si="11"/>
        <v/>
      </c>
    </row>
    <row r="756" spans="1:2">
      <c r="A756" s="3"/>
      <c r="B756" s="21" t="str">
        <f t="shared" si="11"/>
        <v/>
      </c>
    </row>
    <row r="757" spans="1:2">
      <c r="A757" s="3"/>
      <c r="B757" s="21" t="str">
        <f t="shared" si="11"/>
        <v/>
      </c>
    </row>
    <row r="758" spans="1:2">
      <c r="A758" s="3"/>
      <c r="B758" s="21" t="str">
        <f t="shared" si="11"/>
        <v/>
      </c>
    </row>
    <row r="759" spans="1:2">
      <c r="A759" s="3"/>
      <c r="B759" s="21" t="str">
        <f t="shared" si="11"/>
        <v/>
      </c>
    </row>
    <row r="760" spans="1:2">
      <c r="A760" s="3"/>
      <c r="B760" s="21" t="str">
        <f t="shared" si="11"/>
        <v/>
      </c>
    </row>
    <row r="761" spans="1:2">
      <c r="A761" s="3"/>
      <c r="B761" s="21" t="str">
        <f t="shared" si="11"/>
        <v/>
      </c>
    </row>
    <row r="762" spans="1:2">
      <c r="A762" s="3"/>
      <c r="B762" s="21" t="str">
        <f t="shared" si="11"/>
        <v/>
      </c>
    </row>
    <row r="763" spans="1:2">
      <c r="A763" s="3"/>
      <c r="B763" s="21" t="str">
        <f t="shared" si="11"/>
        <v/>
      </c>
    </row>
    <row r="764" spans="1:2">
      <c r="A764" s="3"/>
      <c r="B764" s="21" t="str">
        <f t="shared" si="11"/>
        <v/>
      </c>
    </row>
    <row r="765" spans="1:2">
      <c r="A765" s="3"/>
      <c r="B765" s="21" t="str">
        <f t="shared" si="11"/>
        <v/>
      </c>
    </row>
    <row r="766" spans="1:2">
      <c r="A766" s="3"/>
      <c r="B766" s="21" t="str">
        <f t="shared" si="11"/>
        <v/>
      </c>
    </row>
    <row r="767" spans="1:2">
      <c r="A767" s="3"/>
      <c r="B767" s="21" t="str">
        <f t="shared" si="11"/>
        <v/>
      </c>
    </row>
    <row r="768" spans="1:2">
      <c r="A768" s="3"/>
      <c r="B768" s="21" t="str">
        <f t="shared" si="11"/>
        <v/>
      </c>
    </row>
    <row r="769" spans="1:2">
      <c r="A769" s="3"/>
      <c r="B769" s="21" t="str">
        <f t="shared" si="11"/>
        <v/>
      </c>
    </row>
    <row r="770" spans="1:2">
      <c r="A770" s="3"/>
      <c r="B770" s="21" t="str">
        <f t="shared" si="11"/>
        <v/>
      </c>
    </row>
    <row r="771" spans="1:2">
      <c r="A771" s="3"/>
      <c r="B771" s="21" t="str">
        <f t="shared" ref="B771:B834" si="12">IF(NOT(ISBLANK(A771)),A771&amp;"\n","")</f>
        <v/>
      </c>
    </row>
    <row r="772" spans="1:2">
      <c r="A772" s="3"/>
      <c r="B772" s="21" t="str">
        <f t="shared" si="12"/>
        <v/>
      </c>
    </row>
    <row r="773" spans="1:2">
      <c r="A773" s="3"/>
      <c r="B773" s="21" t="str">
        <f t="shared" si="12"/>
        <v/>
      </c>
    </row>
    <row r="774" spans="1:2">
      <c r="A774" s="3"/>
      <c r="B774" s="21" t="str">
        <f t="shared" si="12"/>
        <v/>
      </c>
    </row>
    <row r="775" spans="1:2">
      <c r="A775" s="3"/>
      <c r="B775" s="21" t="str">
        <f t="shared" si="12"/>
        <v/>
      </c>
    </row>
    <row r="776" spans="1:2">
      <c r="A776" s="3"/>
      <c r="B776" s="21" t="str">
        <f t="shared" si="12"/>
        <v/>
      </c>
    </row>
    <row r="777" spans="1:2">
      <c r="A777" s="3"/>
      <c r="B777" s="21" t="str">
        <f t="shared" si="12"/>
        <v/>
      </c>
    </row>
    <row r="778" spans="1:2">
      <c r="A778" s="3"/>
      <c r="B778" s="21" t="str">
        <f t="shared" si="12"/>
        <v/>
      </c>
    </row>
    <row r="779" spans="1:2">
      <c r="A779" s="3"/>
      <c r="B779" s="21" t="str">
        <f t="shared" si="12"/>
        <v/>
      </c>
    </row>
    <row r="780" spans="1:2">
      <c r="A780" s="3"/>
      <c r="B780" s="21" t="str">
        <f t="shared" si="12"/>
        <v/>
      </c>
    </row>
    <row r="781" spans="1:2">
      <c r="A781" s="3"/>
      <c r="B781" s="21" t="str">
        <f t="shared" si="12"/>
        <v/>
      </c>
    </row>
    <row r="782" spans="1:2">
      <c r="A782" s="3"/>
      <c r="B782" s="21" t="str">
        <f t="shared" si="12"/>
        <v/>
      </c>
    </row>
    <row r="783" spans="1:2">
      <c r="A783" s="3"/>
      <c r="B783" s="21" t="str">
        <f t="shared" si="12"/>
        <v/>
      </c>
    </row>
    <row r="784" spans="1:2">
      <c r="A784" s="3"/>
      <c r="B784" s="21" t="str">
        <f t="shared" si="12"/>
        <v/>
      </c>
    </row>
    <row r="785" spans="1:2">
      <c r="A785" s="3"/>
      <c r="B785" s="21" t="str">
        <f t="shared" si="12"/>
        <v/>
      </c>
    </row>
    <row r="786" spans="1:2">
      <c r="A786" s="3"/>
      <c r="B786" s="21" t="str">
        <f t="shared" si="12"/>
        <v/>
      </c>
    </row>
    <row r="787" spans="1:2">
      <c r="A787" s="3"/>
      <c r="B787" s="21" t="str">
        <f t="shared" si="12"/>
        <v/>
      </c>
    </row>
    <row r="788" spans="1:2">
      <c r="A788" s="3"/>
      <c r="B788" s="21" t="str">
        <f t="shared" si="12"/>
        <v/>
      </c>
    </row>
    <row r="789" spans="1:2">
      <c r="A789" s="3"/>
      <c r="B789" s="21" t="str">
        <f t="shared" si="12"/>
        <v/>
      </c>
    </row>
    <row r="790" spans="1:2">
      <c r="A790" s="3"/>
      <c r="B790" s="21" t="str">
        <f t="shared" si="12"/>
        <v/>
      </c>
    </row>
    <row r="791" spans="1:2">
      <c r="A791" s="3"/>
      <c r="B791" s="21" t="str">
        <f t="shared" si="12"/>
        <v/>
      </c>
    </row>
    <row r="792" spans="1:2">
      <c r="A792" s="3"/>
      <c r="B792" s="21" t="str">
        <f t="shared" si="12"/>
        <v/>
      </c>
    </row>
    <row r="793" spans="1:2">
      <c r="A793" s="3"/>
      <c r="B793" s="21" t="str">
        <f t="shared" si="12"/>
        <v/>
      </c>
    </row>
    <row r="794" spans="1:2">
      <c r="A794" s="3"/>
      <c r="B794" s="21" t="str">
        <f t="shared" si="12"/>
        <v/>
      </c>
    </row>
    <row r="795" spans="1:2">
      <c r="A795" s="3"/>
      <c r="B795" s="21" t="str">
        <f t="shared" si="12"/>
        <v/>
      </c>
    </row>
    <row r="796" spans="1:2">
      <c r="A796" s="3"/>
      <c r="B796" s="21" t="str">
        <f t="shared" si="12"/>
        <v/>
      </c>
    </row>
    <row r="797" spans="1:2">
      <c r="A797" s="3"/>
      <c r="B797" s="21" t="str">
        <f t="shared" si="12"/>
        <v/>
      </c>
    </row>
    <row r="798" spans="1:2">
      <c r="A798" s="3"/>
      <c r="B798" s="21" t="str">
        <f t="shared" si="12"/>
        <v/>
      </c>
    </row>
    <row r="799" spans="1:2">
      <c r="A799" s="3"/>
      <c r="B799" s="21" t="str">
        <f t="shared" si="12"/>
        <v/>
      </c>
    </row>
    <row r="800" spans="1:2">
      <c r="A800" s="3"/>
      <c r="B800" s="21" t="str">
        <f t="shared" si="12"/>
        <v/>
      </c>
    </row>
    <row r="801" spans="1:2">
      <c r="A801" s="3"/>
      <c r="B801" s="21" t="str">
        <f t="shared" si="12"/>
        <v/>
      </c>
    </row>
    <row r="802" spans="1:2">
      <c r="A802" s="3"/>
      <c r="B802" s="21" t="str">
        <f t="shared" si="12"/>
        <v/>
      </c>
    </row>
    <row r="803" spans="1:2">
      <c r="A803" s="3"/>
      <c r="B803" s="21" t="str">
        <f t="shared" si="12"/>
        <v/>
      </c>
    </row>
    <row r="804" spans="1:2">
      <c r="A804" s="3"/>
      <c r="B804" s="21" t="str">
        <f t="shared" si="12"/>
        <v/>
      </c>
    </row>
    <row r="805" spans="1:2">
      <c r="A805" s="3"/>
      <c r="B805" s="21" t="str">
        <f t="shared" si="12"/>
        <v/>
      </c>
    </row>
    <row r="806" spans="1:2">
      <c r="A806" s="3"/>
      <c r="B806" s="21" t="str">
        <f t="shared" si="12"/>
        <v/>
      </c>
    </row>
    <row r="807" spans="1:2">
      <c r="A807" s="3"/>
      <c r="B807" s="21" t="str">
        <f t="shared" si="12"/>
        <v/>
      </c>
    </row>
    <row r="808" spans="1:2">
      <c r="A808" s="3"/>
      <c r="B808" s="21" t="str">
        <f t="shared" si="12"/>
        <v/>
      </c>
    </row>
    <row r="809" spans="1:2">
      <c r="A809" s="3"/>
      <c r="B809" s="21" t="str">
        <f t="shared" si="12"/>
        <v/>
      </c>
    </row>
    <row r="810" spans="1:2">
      <c r="A810" s="3"/>
      <c r="B810" s="21" t="str">
        <f t="shared" si="12"/>
        <v/>
      </c>
    </row>
    <row r="811" spans="1:2">
      <c r="A811" s="3"/>
      <c r="B811" s="21" t="str">
        <f t="shared" si="12"/>
        <v/>
      </c>
    </row>
    <row r="812" spans="1:2">
      <c r="A812" s="3"/>
      <c r="B812" s="21" t="str">
        <f t="shared" si="12"/>
        <v/>
      </c>
    </row>
    <row r="813" spans="1:2">
      <c r="A813" s="3"/>
      <c r="B813" s="21" t="str">
        <f t="shared" si="12"/>
        <v/>
      </c>
    </row>
    <row r="814" spans="1:2">
      <c r="A814" s="3"/>
      <c r="B814" s="21" t="str">
        <f t="shared" si="12"/>
        <v/>
      </c>
    </row>
    <row r="815" spans="1:2">
      <c r="A815" s="3"/>
      <c r="B815" s="21" t="str">
        <f t="shared" si="12"/>
        <v/>
      </c>
    </row>
    <row r="816" spans="1:2">
      <c r="A816" s="3"/>
      <c r="B816" s="21" t="str">
        <f t="shared" si="12"/>
        <v/>
      </c>
    </row>
    <row r="817" spans="1:2">
      <c r="A817" s="3"/>
      <c r="B817" s="21" t="str">
        <f t="shared" si="12"/>
        <v/>
      </c>
    </row>
    <row r="818" spans="1:2">
      <c r="A818" s="3"/>
      <c r="B818" s="21" t="str">
        <f t="shared" si="12"/>
        <v/>
      </c>
    </row>
    <row r="819" spans="1:2">
      <c r="A819" s="3"/>
      <c r="B819" s="21" t="str">
        <f t="shared" si="12"/>
        <v/>
      </c>
    </row>
    <row r="820" spans="1:2">
      <c r="A820" s="3"/>
      <c r="B820" s="21" t="str">
        <f t="shared" si="12"/>
        <v/>
      </c>
    </row>
    <row r="821" spans="1:2">
      <c r="A821" s="3"/>
      <c r="B821" s="21" t="str">
        <f t="shared" si="12"/>
        <v/>
      </c>
    </row>
    <row r="822" spans="1:2">
      <c r="A822" s="3"/>
      <c r="B822" s="21" t="str">
        <f t="shared" si="12"/>
        <v/>
      </c>
    </row>
    <row r="823" spans="1:2">
      <c r="A823" s="3"/>
      <c r="B823" s="21" t="str">
        <f t="shared" si="12"/>
        <v/>
      </c>
    </row>
    <row r="824" spans="1:2">
      <c r="A824" s="3"/>
      <c r="B824" s="21" t="str">
        <f t="shared" si="12"/>
        <v/>
      </c>
    </row>
    <row r="825" spans="1:2">
      <c r="A825" s="3"/>
      <c r="B825" s="21" t="str">
        <f t="shared" si="12"/>
        <v/>
      </c>
    </row>
    <row r="826" spans="1:2">
      <c r="A826" s="3"/>
      <c r="B826" s="21" t="str">
        <f t="shared" si="12"/>
        <v/>
      </c>
    </row>
    <row r="827" spans="1:2">
      <c r="A827" s="3"/>
      <c r="B827" s="21" t="str">
        <f t="shared" si="12"/>
        <v/>
      </c>
    </row>
    <row r="828" spans="1:2">
      <c r="A828" s="3"/>
      <c r="B828" s="21" t="str">
        <f t="shared" si="12"/>
        <v/>
      </c>
    </row>
    <row r="829" spans="1:2">
      <c r="A829" s="3"/>
      <c r="B829" s="21" t="str">
        <f t="shared" si="12"/>
        <v/>
      </c>
    </row>
    <row r="830" spans="1:2">
      <c r="A830" s="3"/>
      <c r="B830" s="21" t="str">
        <f t="shared" si="12"/>
        <v/>
      </c>
    </row>
    <row r="831" spans="1:2">
      <c r="A831" s="3"/>
      <c r="B831" s="21" t="str">
        <f t="shared" si="12"/>
        <v/>
      </c>
    </row>
    <row r="832" spans="1:2">
      <c r="A832" s="3"/>
      <c r="B832" s="21" t="str">
        <f t="shared" si="12"/>
        <v/>
      </c>
    </row>
    <row r="833" spans="1:2">
      <c r="A833" s="3"/>
      <c r="B833" s="21" t="str">
        <f t="shared" si="12"/>
        <v/>
      </c>
    </row>
    <row r="834" spans="1:2">
      <c r="A834" s="3"/>
      <c r="B834" s="21" t="str">
        <f t="shared" si="12"/>
        <v/>
      </c>
    </row>
    <row r="835" spans="1:2">
      <c r="A835" s="3"/>
      <c r="B835" s="21" t="str">
        <f t="shared" ref="B835:B898" si="13">IF(NOT(ISBLANK(A835)),A835&amp;"\n","")</f>
        <v/>
      </c>
    </row>
    <row r="836" spans="1:2">
      <c r="A836" s="3"/>
      <c r="B836" s="21" t="str">
        <f t="shared" si="13"/>
        <v/>
      </c>
    </row>
    <row r="837" spans="1:2">
      <c r="A837" s="3"/>
      <c r="B837" s="21" t="str">
        <f t="shared" si="13"/>
        <v/>
      </c>
    </row>
    <row r="838" spans="1:2">
      <c r="A838" s="3"/>
      <c r="B838" s="21" t="str">
        <f t="shared" si="13"/>
        <v/>
      </c>
    </row>
    <row r="839" spans="1:2">
      <c r="A839" s="3"/>
      <c r="B839" s="21" t="str">
        <f t="shared" si="13"/>
        <v/>
      </c>
    </row>
    <row r="840" spans="1:2">
      <c r="A840" s="3"/>
      <c r="B840" s="21" t="str">
        <f t="shared" si="13"/>
        <v/>
      </c>
    </row>
    <row r="841" spans="1:2">
      <c r="A841" s="3"/>
      <c r="B841" s="21" t="str">
        <f t="shared" si="13"/>
        <v/>
      </c>
    </row>
    <row r="842" spans="1:2">
      <c r="A842" s="3"/>
      <c r="B842" s="21" t="str">
        <f t="shared" si="13"/>
        <v/>
      </c>
    </row>
    <row r="843" spans="1:2">
      <c r="A843" s="3"/>
      <c r="B843" s="21" t="str">
        <f t="shared" si="13"/>
        <v/>
      </c>
    </row>
    <row r="844" spans="1:2">
      <c r="A844" s="3"/>
      <c r="B844" s="21" t="str">
        <f t="shared" si="13"/>
        <v/>
      </c>
    </row>
    <row r="845" spans="1:2">
      <c r="A845" s="3"/>
      <c r="B845" s="21" t="str">
        <f t="shared" si="13"/>
        <v/>
      </c>
    </row>
    <row r="846" spans="1:2">
      <c r="A846" s="3"/>
      <c r="B846" s="21" t="str">
        <f t="shared" si="13"/>
        <v/>
      </c>
    </row>
    <row r="847" spans="1:2">
      <c r="A847" s="3"/>
      <c r="B847" s="21" t="str">
        <f t="shared" si="13"/>
        <v/>
      </c>
    </row>
    <row r="848" spans="1:2">
      <c r="A848" s="3"/>
      <c r="B848" s="21" t="str">
        <f t="shared" si="13"/>
        <v/>
      </c>
    </row>
    <row r="849" spans="1:2">
      <c r="A849" s="3"/>
      <c r="B849" s="21" t="str">
        <f t="shared" si="13"/>
        <v/>
      </c>
    </row>
    <row r="850" spans="1:2">
      <c r="A850" s="3"/>
      <c r="B850" s="21" t="str">
        <f t="shared" si="13"/>
        <v/>
      </c>
    </row>
    <row r="851" spans="1:2">
      <c r="A851" s="3"/>
      <c r="B851" s="21" t="str">
        <f t="shared" si="13"/>
        <v/>
      </c>
    </row>
    <row r="852" spans="1:2">
      <c r="A852" s="3"/>
      <c r="B852" s="21" t="str">
        <f t="shared" si="13"/>
        <v/>
      </c>
    </row>
    <row r="853" spans="1:2">
      <c r="A853" s="3"/>
      <c r="B853" s="21" t="str">
        <f t="shared" si="13"/>
        <v/>
      </c>
    </row>
    <row r="854" spans="1:2">
      <c r="A854" s="3"/>
      <c r="B854" s="21" t="str">
        <f t="shared" si="13"/>
        <v/>
      </c>
    </row>
    <row r="855" spans="1:2">
      <c r="A855" s="3"/>
      <c r="B855" s="21" t="str">
        <f t="shared" si="13"/>
        <v/>
      </c>
    </row>
    <row r="856" spans="1:2">
      <c r="A856" s="3"/>
      <c r="B856" s="21" t="str">
        <f t="shared" si="13"/>
        <v/>
      </c>
    </row>
    <row r="857" spans="1:2">
      <c r="A857" s="3"/>
      <c r="B857" s="21" t="str">
        <f t="shared" si="13"/>
        <v/>
      </c>
    </row>
    <row r="858" spans="1:2">
      <c r="A858" s="3"/>
      <c r="B858" s="21" t="str">
        <f t="shared" si="13"/>
        <v/>
      </c>
    </row>
    <row r="859" spans="1:2">
      <c r="A859" s="3"/>
      <c r="B859" s="21" t="str">
        <f t="shared" si="13"/>
        <v/>
      </c>
    </row>
    <row r="860" spans="1:2">
      <c r="A860" s="3"/>
      <c r="B860" s="21" t="str">
        <f t="shared" si="13"/>
        <v/>
      </c>
    </row>
    <row r="861" spans="1:2">
      <c r="A861" s="3"/>
      <c r="B861" s="21" t="str">
        <f t="shared" si="13"/>
        <v/>
      </c>
    </row>
    <row r="862" spans="1:2">
      <c r="A862" s="3"/>
      <c r="B862" s="21" t="str">
        <f t="shared" si="13"/>
        <v/>
      </c>
    </row>
    <row r="863" spans="1:2">
      <c r="A863" s="3"/>
      <c r="B863" s="21" t="str">
        <f t="shared" si="13"/>
        <v/>
      </c>
    </row>
    <row r="864" spans="1:2">
      <c r="A864" s="3"/>
      <c r="B864" s="21" t="str">
        <f t="shared" si="13"/>
        <v/>
      </c>
    </row>
    <row r="865" spans="1:2">
      <c r="A865" s="3"/>
      <c r="B865" s="21" t="str">
        <f t="shared" si="13"/>
        <v/>
      </c>
    </row>
    <row r="866" spans="1:2">
      <c r="A866" s="3"/>
      <c r="B866" s="21" t="str">
        <f t="shared" si="13"/>
        <v/>
      </c>
    </row>
    <row r="867" spans="1:2">
      <c r="A867" s="3"/>
      <c r="B867" s="21" t="str">
        <f t="shared" si="13"/>
        <v/>
      </c>
    </row>
    <row r="868" spans="1:2">
      <c r="A868" s="3"/>
      <c r="B868" s="21" t="str">
        <f t="shared" si="13"/>
        <v/>
      </c>
    </row>
    <row r="869" spans="1:2">
      <c r="A869" s="3"/>
      <c r="B869" s="21" t="str">
        <f t="shared" si="13"/>
        <v/>
      </c>
    </row>
    <row r="870" spans="1:2">
      <c r="A870" s="3"/>
      <c r="B870" s="21" t="str">
        <f t="shared" si="13"/>
        <v/>
      </c>
    </row>
    <row r="871" spans="1:2">
      <c r="A871" s="3"/>
      <c r="B871" s="21" t="str">
        <f t="shared" si="13"/>
        <v/>
      </c>
    </row>
    <row r="872" spans="1:2">
      <c r="A872" s="3"/>
      <c r="B872" s="21" t="str">
        <f t="shared" si="13"/>
        <v/>
      </c>
    </row>
    <row r="873" spans="1:2">
      <c r="A873" s="3"/>
      <c r="B873" s="21" t="str">
        <f t="shared" si="13"/>
        <v/>
      </c>
    </row>
    <row r="874" spans="1:2">
      <c r="A874" s="3"/>
      <c r="B874" s="21" t="str">
        <f t="shared" si="13"/>
        <v/>
      </c>
    </row>
    <row r="875" spans="1:2">
      <c r="A875" s="3"/>
      <c r="B875" s="21" t="str">
        <f t="shared" si="13"/>
        <v/>
      </c>
    </row>
    <row r="876" spans="1:2">
      <c r="A876" s="3"/>
      <c r="B876" s="21" t="str">
        <f t="shared" si="13"/>
        <v/>
      </c>
    </row>
    <row r="877" spans="1:2">
      <c r="A877" s="3"/>
      <c r="B877" s="21" t="str">
        <f t="shared" si="13"/>
        <v/>
      </c>
    </row>
    <row r="878" spans="1:2">
      <c r="A878" s="3"/>
      <c r="B878" s="21" t="str">
        <f t="shared" si="13"/>
        <v/>
      </c>
    </row>
    <row r="879" spans="1:2">
      <c r="A879" s="3"/>
      <c r="B879" s="21" t="str">
        <f t="shared" si="13"/>
        <v/>
      </c>
    </row>
    <row r="880" spans="1:2">
      <c r="A880" s="3"/>
      <c r="B880" s="21" t="str">
        <f t="shared" si="13"/>
        <v/>
      </c>
    </row>
    <row r="881" spans="1:2">
      <c r="A881" s="3"/>
      <c r="B881" s="21" t="str">
        <f t="shared" si="13"/>
        <v/>
      </c>
    </row>
    <row r="882" spans="1:2">
      <c r="A882" s="3"/>
      <c r="B882" s="21" t="str">
        <f t="shared" si="13"/>
        <v/>
      </c>
    </row>
    <row r="883" spans="1:2">
      <c r="A883" s="3"/>
      <c r="B883" s="21" t="str">
        <f t="shared" si="13"/>
        <v/>
      </c>
    </row>
    <row r="884" spans="1:2">
      <c r="A884" s="3"/>
      <c r="B884" s="21" t="str">
        <f t="shared" si="13"/>
        <v/>
      </c>
    </row>
    <row r="885" spans="1:2">
      <c r="A885" s="3"/>
      <c r="B885" s="21" t="str">
        <f t="shared" si="13"/>
        <v/>
      </c>
    </row>
    <row r="886" spans="1:2">
      <c r="A886" s="3"/>
      <c r="B886" s="21" t="str">
        <f t="shared" si="13"/>
        <v/>
      </c>
    </row>
    <row r="887" spans="1:2">
      <c r="A887" s="3"/>
      <c r="B887" s="21" t="str">
        <f t="shared" si="13"/>
        <v/>
      </c>
    </row>
    <row r="888" spans="1:2">
      <c r="A888" s="3"/>
      <c r="B888" s="21" t="str">
        <f t="shared" si="13"/>
        <v/>
      </c>
    </row>
    <row r="889" spans="1:2">
      <c r="A889" s="3"/>
      <c r="B889" s="21" t="str">
        <f t="shared" si="13"/>
        <v/>
      </c>
    </row>
    <row r="890" spans="1:2">
      <c r="A890" s="3"/>
      <c r="B890" s="21" t="str">
        <f t="shared" si="13"/>
        <v/>
      </c>
    </row>
    <row r="891" spans="1:2">
      <c r="A891" s="3"/>
      <c r="B891" s="21" t="str">
        <f t="shared" si="13"/>
        <v/>
      </c>
    </row>
    <row r="892" spans="1:2">
      <c r="A892" s="3"/>
      <c r="B892" s="21" t="str">
        <f t="shared" si="13"/>
        <v/>
      </c>
    </row>
    <row r="893" spans="1:2">
      <c r="A893" s="3"/>
      <c r="B893" s="21" t="str">
        <f t="shared" si="13"/>
        <v/>
      </c>
    </row>
    <row r="894" spans="1:2">
      <c r="A894" s="3"/>
      <c r="B894" s="21" t="str">
        <f t="shared" si="13"/>
        <v/>
      </c>
    </row>
    <row r="895" spans="1:2">
      <c r="A895" s="3"/>
      <c r="B895" s="21" t="str">
        <f t="shared" si="13"/>
        <v/>
      </c>
    </row>
    <row r="896" spans="1:2">
      <c r="A896" s="3"/>
      <c r="B896" s="21" t="str">
        <f t="shared" si="13"/>
        <v/>
      </c>
    </row>
    <row r="897" spans="1:2">
      <c r="A897" s="3"/>
      <c r="B897" s="21" t="str">
        <f t="shared" si="13"/>
        <v/>
      </c>
    </row>
    <row r="898" spans="1:2">
      <c r="A898" s="3"/>
      <c r="B898" s="21" t="str">
        <f t="shared" si="13"/>
        <v/>
      </c>
    </row>
    <row r="899" spans="1:2">
      <c r="A899" s="3"/>
      <c r="B899" s="21" t="str">
        <f t="shared" ref="B899:B962" si="14">IF(NOT(ISBLANK(A899)),A899&amp;"\n","")</f>
        <v/>
      </c>
    </row>
    <row r="900" spans="1:2">
      <c r="A900" s="3"/>
      <c r="B900" s="21" t="str">
        <f t="shared" si="14"/>
        <v/>
      </c>
    </row>
    <row r="901" spans="1:2">
      <c r="A901" s="3"/>
      <c r="B901" s="21" t="str">
        <f t="shared" si="14"/>
        <v/>
      </c>
    </row>
    <row r="902" spans="1:2">
      <c r="A902" s="3"/>
      <c r="B902" s="21" t="str">
        <f t="shared" si="14"/>
        <v/>
      </c>
    </row>
    <row r="903" spans="1:2">
      <c r="A903" s="3"/>
      <c r="B903" s="21" t="str">
        <f t="shared" si="14"/>
        <v/>
      </c>
    </row>
    <row r="904" spans="1:2">
      <c r="A904" s="3"/>
      <c r="B904" s="21" t="str">
        <f t="shared" si="14"/>
        <v/>
      </c>
    </row>
    <row r="905" spans="1:2">
      <c r="A905" s="3"/>
      <c r="B905" s="21" t="str">
        <f t="shared" si="14"/>
        <v/>
      </c>
    </row>
    <row r="906" spans="1:2">
      <c r="A906" s="3"/>
      <c r="B906" s="21" t="str">
        <f t="shared" si="14"/>
        <v/>
      </c>
    </row>
    <row r="907" spans="1:2">
      <c r="A907" s="3"/>
      <c r="B907" s="21" t="str">
        <f t="shared" si="14"/>
        <v/>
      </c>
    </row>
    <row r="908" spans="1:2">
      <c r="A908" s="3"/>
      <c r="B908" s="21" t="str">
        <f t="shared" si="14"/>
        <v/>
      </c>
    </row>
    <row r="909" spans="1:2">
      <c r="A909" s="3"/>
      <c r="B909" s="21" t="str">
        <f t="shared" si="14"/>
        <v/>
      </c>
    </row>
    <row r="910" spans="1:2">
      <c r="A910" s="3"/>
      <c r="B910" s="21" t="str">
        <f t="shared" si="14"/>
        <v/>
      </c>
    </row>
    <row r="911" spans="1:2">
      <c r="A911" s="3"/>
      <c r="B911" s="21" t="str">
        <f t="shared" si="14"/>
        <v/>
      </c>
    </row>
    <row r="912" spans="1:2">
      <c r="A912" s="3"/>
      <c r="B912" s="21" t="str">
        <f t="shared" si="14"/>
        <v/>
      </c>
    </row>
    <row r="913" spans="1:2">
      <c r="A913" s="3"/>
      <c r="B913" s="21" t="str">
        <f t="shared" si="14"/>
        <v/>
      </c>
    </row>
    <row r="914" spans="1:2">
      <c r="A914" s="3"/>
      <c r="B914" s="21" t="str">
        <f t="shared" si="14"/>
        <v/>
      </c>
    </row>
    <row r="915" spans="1:2">
      <c r="A915" s="3"/>
      <c r="B915" s="21" t="str">
        <f t="shared" si="14"/>
        <v/>
      </c>
    </row>
    <row r="916" spans="1:2">
      <c r="A916" s="3"/>
      <c r="B916" s="21" t="str">
        <f t="shared" si="14"/>
        <v/>
      </c>
    </row>
    <row r="917" spans="1:2">
      <c r="A917" s="3"/>
      <c r="B917" s="21" t="str">
        <f t="shared" si="14"/>
        <v/>
      </c>
    </row>
    <row r="918" spans="1:2">
      <c r="A918" s="3"/>
      <c r="B918" s="21" t="str">
        <f t="shared" si="14"/>
        <v/>
      </c>
    </row>
    <row r="919" spans="1:2">
      <c r="A919" s="3"/>
      <c r="B919" s="21" t="str">
        <f t="shared" si="14"/>
        <v/>
      </c>
    </row>
    <row r="920" spans="1:2">
      <c r="A920" s="3"/>
      <c r="B920" s="21" t="str">
        <f t="shared" si="14"/>
        <v/>
      </c>
    </row>
    <row r="921" spans="1:2">
      <c r="A921" s="3"/>
      <c r="B921" s="21" t="str">
        <f t="shared" si="14"/>
        <v/>
      </c>
    </row>
    <row r="922" spans="1:2">
      <c r="A922" s="3"/>
      <c r="B922" s="21" t="str">
        <f t="shared" si="14"/>
        <v/>
      </c>
    </row>
    <row r="923" spans="1:2">
      <c r="A923" s="3"/>
      <c r="B923" s="21" t="str">
        <f t="shared" si="14"/>
        <v/>
      </c>
    </row>
    <row r="924" spans="1:2">
      <c r="A924" s="3"/>
      <c r="B924" s="21" t="str">
        <f t="shared" si="14"/>
        <v/>
      </c>
    </row>
    <row r="925" spans="1:2">
      <c r="A925" s="3"/>
      <c r="B925" s="21" t="str">
        <f t="shared" si="14"/>
        <v/>
      </c>
    </row>
    <row r="926" spans="1:2">
      <c r="A926" s="3"/>
      <c r="B926" s="21" t="str">
        <f t="shared" si="14"/>
        <v/>
      </c>
    </row>
    <row r="927" spans="1:2">
      <c r="A927" s="3"/>
      <c r="B927" s="21" t="str">
        <f t="shared" si="14"/>
        <v/>
      </c>
    </row>
    <row r="928" spans="1:2">
      <c r="A928" s="3"/>
      <c r="B928" s="21" t="str">
        <f t="shared" si="14"/>
        <v/>
      </c>
    </row>
    <row r="929" spans="1:2">
      <c r="A929" s="3"/>
      <c r="B929" s="21" t="str">
        <f t="shared" si="14"/>
        <v/>
      </c>
    </row>
    <row r="930" spans="1:2">
      <c r="A930" s="3"/>
      <c r="B930" s="21" t="str">
        <f t="shared" si="14"/>
        <v/>
      </c>
    </row>
    <row r="931" spans="1:2">
      <c r="A931" s="3"/>
      <c r="B931" s="21" t="str">
        <f t="shared" si="14"/>
        <v/>
      </c>
    </row>
    <row r="932" spans="1:2">
      <c r="A932" s="3"/>
      <c r="B932" s="21" t="str">
        <f t="shared" si="14"/>
        <v/>
      </c>
    </row>
    <row r="933" spans="1:2">
      <c r="A933" s="3"/>
      <c r="B933" s="21" t="str">
        <f t="shared" si="14"/>
        <v/>
      </c>
    </row>
    <row r="934" spans="1:2">
      <c r="A934" s="3"/>
      <c r="B934" s="21" t="str">
        <f t="shared" si="14"/>
        <v/>
      </c>
    </row>
    <row r="935" spans="1:2">
      <c r="A935" s="3"/>
      <c r="B935" s="21" t="str">
        <f t="shared" si="14"/>
        <v/>
      </c>
    </row>
    <row r="936" spans="1:2">
      <c r="A936" s="3"/>
      <c r="B936" s="21" t="str">
        <f t="shared" si="14"/>
        <v/>
      </c>
    </row>
    <row r="937" spans="1:2">
      <c r="A937" s="3"/>
      <c r="B937" s="21" t="str">
        <f t="shared" si="14"/>
        <v/>
      </c>
    </row>
    <row r="938" spans="1:2">
      <c r="A938" s="3"/>
      <c r="B938" s="21" t="str">
        <f t="shared" si="14"/>
        <v/>
      </c>
    </row>
    <row r="939" spans="1:2">
      <c r="A939" s="3"/>
      <c r="B939" s="21" t="str">
        <f t="shared" si="14"/>
        <v/>
      </c>
    </row>
    <row r="940" spans="1:2">
      <c r="A940" s="3"/>
      <c r="B940" s="21" t="str">
        <f t="shared" si="14"/>
        <v/>
      </c>
    </row>
    <row r="941" spans="1:2">
      <c r="A941" s="3"/>
      <c r="B941" s="21" t="str">
        <f t="shared" si="14"/>
        <v/>
      </c>
    </row>
    <row r="942" spans="1:2">
      <c r="A942" s="3"/>
      <c r="B942" s="21" t="str">
        <f t="shared" si="14"/>
        <v/>
      </c>
    </row>
    <row r="943" spans="1:2">
      <c r="A943" s="3"/>
      <c r="B943" s="21" t="str">
        <f t="shared" si="14"/>
        <v/>
      </c>
    </row>
    <row r="944" spans="1:2">
      <c r="A944" s="3"/>
      <c r="B944" s="21" t="str">
        <f t="shared" si="14"/>
        <v/>
      </c>
    </row>
    <row r="945" spans="1:2">
      <c r="A945" s="3"/>
      <c r="B945" s="21" t="str">
        <f t="shared" si="14"/>
        <v/>
      </c>
    </row>
    <row r="946" spans="1:2">
      <c r="A946" s="3"/>
      <c r="B946" s="21" t="str">
        <f t="shared" si="14"/>
        <v/>
      </c>
    </row>
    <row r="947" spans="1:2">
      <c r="A947" s="3"/>
      <c r="B947" s="21" t="str">
        <f t="shared" si="14"/>
        <v/>
      </c>
    </row>
    <row r="948" spans="1:2">
      <c r="A948" s="3"/>
      <c r="B948" s="21" t="str">
        <f t="shared" si="14"/>
        <v/>
      </c>
    </row>
    <row r="949" spans="1:2">
      <c r="A949" s="3"/>
      <c r="B949" s="21" t="str">
        <f t="shared" si="14"/>
        <v/>
      </c>
    </row>
    <row r="950" spans="1:2">
      <c r="A950" s="3"/>
      <c r="B950" s="21" t="str">
        <f t="shared" si="14"/>
        <v/>
      </c>
    </row>
    <row r="951" spans="1:2">
      <c r="A951" s="3"/>
      <c r="B951" s="21" t="str">
        <f t="shared" si="14"/>
        <v/>
      </c>
    </row>
    <row r="952" spans="1:2">
      <c r="A952" s="3"/>
      <c r="B952" s="21" t="str">
        <f t="shared" si="14"/>
        <v/>
      </c>
    </row>
    <row r="953" spans="1:2">
      <c r="A953" s="3"/>
      <c r="B953" s="21" t="str">
        <f t="shared" si="14"/>
        <v/>
      </c>
    </row>
    <row r="954" spans="1:2">
      <c r="A954" s="3"/>
      <c r="B954" s="21" t="str">
        <f t="shared" si="14"/>
        <v/>
      </c>
    </row>
    <row r="955" spans="1:2">
      <c r="A955" s="3"/>
      <c r="B955" s="21" t="str">
        <f t="shared" si="14"/>
        <v/>
      </c>
    </row>
    <row r="956" spans="1:2">
      <c r="A956" s="3"/>
      <c r="B956" s="21" t="str">
        <f t="shared" si="14"/>
        <v/>
      </c>
    </row>
    <row r="957" spans="1:2">
      <c r="A957" s="3"/>
      <c r="B957" s="21" t="str">
        <f t="shared" si="14"/>
        <v/>
      </c>
    </row>
    <row r="958" spans="1:2">
      <c r="A958" s="3"/>
      <c r="B958" s="21" t="str">
        <f t="shared" si="14"/>
        <v/>
      </c>
    </row>
    <row r="959" spans="1:2">
      <c r="A959" s="3"/>
      <c r="B959" s="21" t="str">
        <f t="shared" si="14"/>
        <v/>
      </c>
    </row>
    <row r="960" spans="1:2">
      <c r="A960" s="3"/>
      <c r="B960" s="21" t="str">
        <f t="shared" si="14"/>
        <v/>
      </c>
    </row>
    <row r="961" spans="1:2">
      <c r="A961" s="3"/>
      <c r="B961" s="21" t="str">
        <f t="shared" si="14"/>
        <v/>
      </c>
    </row>
    <row r="962" spans="1:2">
      <c r="A962" s="3"/>
      <c r="B962" s="21" t="str">
        <f t="shared" si="14"/>
        <v/>
      </c>
    </row>
    <row r="963" spans="1:2">
      <c r="A963" s="3"/>
      <c r="B963" s="21" t="str">
        <f t="shared" ref="B963:B999" si="15">IF(NOT(ISBLANK(A963)),A963&amp;"\n","")</f>
        <v/>
      </c>
    </row>
    <row r="964" spans="1:2">
      <c r="A964" s="3"/>
      <c r="B964" s="21" t="str">
        <f t="shared" si="15"/>
        <v/>
      </c>
    </row>
    <row r="965" spans="1:2">
      <c r="A965" s="3"/>
      <c r="B965" s="21" t="str">
        <f t="shared" si="15"/>
        <v/>
      </c>
    </row>
    <row r="966" spans="1:2">
      <c r="A966" s="3"/>
      <c r="B966" s="21" t="str">
        <f t="shared" si="15"/>
        <v/>
      </c>
    </row>
    <row r="967" spans="1:2">
      <c r="A967" s="3"/>
      <c r="B967" s="21" t="str">
        <f t="shared" si="15"/>
        <v/>
      </c>
    </row>
    <row r="968" spans="1:2">
      <c r="A968" s="3"/>
      <c r="B968" s="21" t="str">
        <f t="shared" si="15"/>
        <v/>
      </c>
    </row>
    <row r="969" spans="1:2">
      <c r="A969" s="3"/>
      <c r="B969" s="21" t="str">
        <f t="shared" si="15"/>
        <v/>
      </c>
    </row>
    <row r="970" spans="1:2">
      <c r="A970" s="3"/>
      <c r="B970" s="21" t="str">
        <f t="shared" si="15"/>
        <v/>
      </c>
    </row>
    <row r="971" spans="1:2">
      <c r="A971" s="3"/>
      <c r="B971" s="21" t="str">
        <f t="shared" si="15"/>
        <v/>
      </c>
    </row>
    <row r="972" spans="1:2">
      <c r="A972" s="3"/>
      <c r="B972" s="21" t="str">
        <f t="shared" si="15"/>
        <v/>
      </c>
    </row>
    <row r="973" spans="1:2">
      <c r="A973" s="3"/>
      <c r="B973" s="21" t="str">
        <f t="shared" si="15"/>
        <v/>
      </c>
    </row>
    <row r="974" spans="1:2">
      <c r="A974" s="3"/>
      <c r="B974" s="21" t="str">
        <f t="shared" si="15"/>
        <v/>
      </c>
    </row>
    <row r="975" spans="1:2">
      <c r="A975" s="3"/>
      <c r="B975" s="21" t="str">
        <f t="shared" si="15"/>
        <v/>
      </c>
    </row>
    <row r="976" spans="1:2">
      <c r="A976" s="3"/>
      <c r="B976" s="21" t="str">
        <f t="shared" si="15"/>
        <v/>
      </c>
    </row>
    <row r="977" spans="1:2">
      <c r="A977" s="3"/>
      <c r="B977" s="21" t="str">
        <f t="shared" si="15"/>
        <v/>
      </c>
    </row>
    <row r="978" spans="1:2">
      <c r="A978" s="3"/>
      <c r="B978" s="21" t="str">
        <f t="shared" si="15"/>
        <v/>
      </c>
    </row>
    <row r="979" spans="1:2">
      <c r="A979" s="3"/>
      <c r="B979" s="21" t="str">
        <f t="shared" si="15"/>
        <v/>
      </c>
    </row>
    <row r="980" spans="1:2">
      <c r="A980" s="3"/>
      <c r="B980" s="21" t="str">
        <f t="shared" si="15"/>
        <v/>
      </c>
    </row>
    <row r="981" spans="1:2">
      <c r="A981" s="3"/>
      <c r="B981" s="21" t="str">
        <f t="shared" si="15"/>
        <v/>
      </c>
    </row>
    <row r="982" spans="1:2">
      <c r="A982" s="3"/>
      <c r="B982" s="21" t="str">
        <f t="shared" si="15"/>
        <v/>
      </c>
    </row>
    <row r="983" spans="1:2">
      <c r="A983" s="3"/>
      <c r="B983" s="21" t="str">
        <f t="shared" si="15"/>
        <v/>
      </c>
    </row>
    <row r="984" spans="1:2">
      <c r="A984" s="3"/>
      <c r="B984" s="21" t="str">
        <f t="shared" si="15"/>
        <v/>
      </c>
    </row>
    <row r="985" spans="1:2">
      <c r="A985" s="3"/>
      <c r="B985" s="21" t="str">
        <f t="shared" si="15"/>
        <v/>
      </c>
    </row>
    <row r="986" spans="1:2">
      <c r="A986" s="3"/>
      <c r="B986" s="21" t="str">
        <f t="shared" si="15"/>
        <v/>
      </c>
    </row>
    <row r="987" spans="1:2">
      <c r="A987" s="3"/>
      <c r="B987" s="21" t="str">
        <f t="shared" si="15"/>
        <v/>
      </c>
    </row>
    <row r="988" spans="1:2">
      <c r="A988" s="3"/>
      <c r="B988" s="21" t="str">
        <f t="shared" si="15"/>
        <v/>
      </c>
    </row>
    <row r="989" spans="1:2">
      <c r="A989" s="3"/>
      <c r="B989" s="21" t="str">
        <f t="shared" si="15"/>
        <v/>
      </c>
    </row>
    <row r="990" spans="1:2">
      <c r="A990" s="3"/>
      <c r="B990" s="21" t="str">
        <f t="shared" si="15"/>
        <v/>
      </c>
    </row>
    <row r="991" spans="1:2">
      <c r="A991" s="3"/>
      <c r="B991" s="21" t="str">
        <f t="shared" si="15"/>
        <v/>
      </c>
    </row>
    <row r="992" spans="1:2">
      <c r="A992" s="3"/>
      <c r="B992" s="21" t="str">
        <f t="shared" si="15"/>
        <v/>
      </c>
    </row>
    <row r="993" spans="1:2">
      <c r="A993" s="3"/>
      <c r="B993" s="21" t="str">
        <f t="shared" si="15"/>
        <v/>
      </c>
    </row>
    <row r="994" spans="1:2">
      <c r="A994" s="3"/>
      <c r="B994" s="21" t="str">
        <f t="shared" si="15"/>
        <v/>
      </c>
    </row>
    <row r="995" spans="1:2">
      <c r="A995" s="3"/>
      <c r="B995" s="21" t="str">
        <f t="shared" si="15"/>
        <v/>
      </c>
    </row>
    <row r="996" spans="1:2">
      <c r="A996" s="3"/>
      <c r="B996" s="21" t="str">
        <f t="shared" si="15"/>
        <v/>
      </c>
    </row>
    <row r="997" spans="1:2">
      <c r="A997" s="3"/>
      <c r="B997" s="21" t="str">
        <f t="shared" si="15"/>
        <v/>
      </c>
    </row>
    <row r="998" spans="1:2">
      <c r="A998" s="3"/>
      <c r="B998" s="21" t="str">
        <f t="shared" si="15"/>
        <v/>
      </c>
    </row>
    <row r="999" spans="1:2">
      <c r="A999" s="3"/>
      <c r="B999" s="21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8"/>
  <sheetViews>
    <sheetView zoomScale="115" zoomScaleNormal="115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550</v>
      </c>
      <c r="C1" s="3" t="s">
        <v>28</v>
      </c>
      <c r="E1" s="3" t="s">
        <v>551</v>
      </c>
      <c r="G1" t="s">
        <v>6</v>
      </c>
      <c r="H1" s="7" t="str">
        <f>"var code ='"&amp;H3&amp;"' + "&amp;H4&amp;" + '"&amp;H5&amp;"';"</f>
        <v>var code ='//接收訊息：ESP32→Mega\n   while (ESP32Serial.available()) {\n     String str = ESP32Serial.readString();\n     Serial.println(str);\n ' + statements_msg + '}//end while\n ';</v>
      </c>
    </row>
    <row r="2" spans="1:12">
      <c r="A2" s="36" t="s">
        <v>555</v>
      </c>
      <c r="B2" s="21" t="str">
        <f>IF(NOT(ISBLANK(A2)),A2&amp;"\n ","")</f>
        <v xml:space="preserve">//接收訊息：ESP32→Mega\n </v>
      </c>
      <c r="C2" s="24" t="s">
        <v>35</v>
      </c>
      <c r="D2" s="21" t="str">
        <f>IF(NOT(ISBLANK(C2)),C2,"")</f>
        <v>statements_msg</v>
      </c>
      <c r="E2" s="36" t="s">
        <v>558</v>
      </c>
      <c r="F2" s="21" t="str">
        <f>IF(NOT(ISBLANK(E2)),E2&amp;"\n ","")</f>
        <v xml:space="preserve">}//end while\n </v>
      </c>
      <c r="G2" s="4"/>
      <c r="H2" s="5"/>
    </row>
    <row r="3" spans="1:12">
      <c r="A3" s="36" t="s">
        <v>556</v>
      </c>
      <c r="B3" s="21" t="str">
        <f t="shared" ref="B3:B66" si="0">IF(NOT(ISBLANK(A3)),A3&amp;"\n ","")</f>
        <v xml:space="preserve">  while (ESP32Serial.available()) {\n </v>
      </c>
      <c r="C3" s="23"/>
      <c r="D3" s="21" t="str">
        <f t="shared" ref="D3:D66" si="1">IF(NOT(ISBLANK(C3)),C3,"")</f>
        <v/>
      </c>
      <c r="E3" s="18"/>
      <c r="F3" s="21" t="str">
        <f t="shared" ref="F3:F66" si="2">IF(NOT(ISBLANK(E3)),E3&amp;"\n ","")</f>
        <v/>
      </c>
      <c r="G3" s="5" t="s">
        <v>552</v>
      </c>
      <c r="H3" s="5" t="str">
        <f>_xlfn.CONCAT(B2:B999)</f>
        <v xml:space="preserve">//接收訊息：ESP32→Mega\n   while (ESP32Serial.available()) {\n     String str = ESP32Serial.readString();\n     Serial.println(str);\n </v>
      </c>
      <c r="I3" s="25"/>
      <c r="J3" s="25"/>
      <c r="K3" s="25"/>
      <c r="L3" s="25"/>
    </row>
    <row r="4" spans="1:12">
      <c r="A4" s="36" t="s">
        <v>557</v>
      </c>
      <c r="B4" s="21" t="str">
        <f t="shared" si="0"/>
        <v xml:space="preserve">    String str = ESP32Serial.readString();\n </v>
      </c>
      <c r="C4" s="23"/>
      <c r="D4" s="21" t="str">
        <f t="shared" si="1"/>
        <v/>
      </c>
      <c r="E4" s="23"/>
      <c r="F4" s="21" t="str">
        <f t="shared" si="2"/>
        <v/>
      </c>
      <c r="G4" s="5" t="s">
        <v>553</v>
      </c>
      <c r="H4" s="4" t="str">
        <f>D2</f>
        <v>statements_msg</v>
      </c>
    </row>
    <row r="5" spans="1:12">
      <c r="A5" s="36" t="s">
        <v>33</v>
      </c>
      <c r="B5" s="21" t="str">
        <f t="shared" si="0"/>
        <v xml:space="preserve">    Serial.println(str);\n </v>
      </c>
      <c r="C5" s="23"/>
      <c r="D5" s="21" t="str">
        <f t="shared" si="1"/>
        <v/>
      </c>
      <c r="E5" s="23"/>
      <c r="F5" s="21" t="str">
        <f t="shared" si="2"/>
        <v/>
      </c>
      <c r="G5" s="5" t="s">
        <v>554</v>
      </c>
      <c r="H5" s="4" t="str">
        <f>_xlfn.CONCAT(F2:F999)</f>
        <v xml:space="preserve">}//end while\n </v>
      </c>
    </row>
    <row r="6" spans="1:12">
      <c r="A6" s="18"/>
      <c r="B6" s="21" t="str">
        <f t="shared" si="0"/>
        <v/>
      </c>
      <c r="C6" s="23"/>
      <c r="D6" s="21" t="str">
        <f t="shared" si="1"/>
        <v/>
      </c>
      <c r="E6" s="23"/>
      <c r="F6" s="21" t="str">
        <f t="shared" si="2"/>
        <v/>
      </c>
    </row>
    <row r="7" spans="1:12">
      <c r="A7" s="18"/>
      <c r="B7" s="21" t="str">
        <f t="shared" si="0"/>
        <v/>
      </c>
      <c r="C7" s="23"/>
      <c r="D7" s="21" t="str">
        <f t="shared" si="1"/>
        <v/>
      </c>
      <c r="E7" s="23"/>
      <c r="F7" s="21" t="str">
        <f t="shared" si="2"/>
        <v/>
      </c>
    </row>
    <row r="8" spans="1:12">
      <c r="A8" s="18"/>
      <c r="B8" s="21" t="str">
        <f t="shared" si="0"/>
        <v/>
      </c>
      <c r="C8" s="23"/>
      <c r="D8" s="21" t="str">
        <f t="shared" si="1"/>
        <v/>
      </c>
      <c r="E8" s="23"/>
      <c r="F8" s="21" t="str">
        <f t="shared" si="2"/>
        <v/>
      </c>
    </row>
    <row r="9" spans="1:12">
      <c r="A9" s="18"/>
      <c r="B9" s="21" t="str">
        <f t="shared" si="0"/>
        <v/>
      </c>
      <c r="C9" s="23"/>
      <c r="D9" s="21" t="str">
        <f t="shared" si="1"/>
        <v/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3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3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3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3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3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3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8"/>
  <sheetViews>
    <sheetView zoomScale="85" zoomScaleNormal="85" workbookViewId="0">
      <selection activeCell="C1" sqref="C1"/>
    </sheetView>
  </sheetViews>
  <sheetFormatPr defaultRowHeight="16.5"/>
  <cols>
    <col min="1" max="1" width="29" customWidth="1"/>
    <col min="2" max="2" width="23.75" customWidth="1"/>
    <col min="4" max="4" width="6.5" style="27" customWidth="1"/>
    <col min="5" max="5" width="34.375" customWidth="1"/>
    <col min="6" max="6" width="20" customWidth="1"/>
  </cols>
  <sheetData>
    <row r="1" spans="1:7">
      <c r="A1" t="s">
        <v>41</v>
      </c>
      <c r="B1" t="s">
        <v>42</v>
      </c>
      <c r="C1" s="6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='str.indexOf('+dropdown_msg+') != -1';</v>
      </c>
      <c r="D1" s="27" t="s">
        <v>44</v>
      </c>
      <c r="E1" t="s">
        <v>41</v>
      </c>
      <c r="F1" t="s">
        <v>43</v>
      </c>
      <c r="G1" s="6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</row>
    <row r="2" spans="1:7">
      <c r="A2" s="13" t="s">
        <v>559</v>
      </c>
      <c r="B2" s="21" t="str">
        <f>IF(NOT(ISBLANK(A2)),A2,"")</f>
        <v>'str.indexOf('+dropdown_msg+') != -1'</v>
      </c>
      <c r="D2" s="28"/>
      <c r="E2" s="19"/>
      <c r="F2" s="21" t="str">
        <f>IF(NOT(ISBLANK(E2)),E2&amp;"\n ","")</f>
        <v/>
      </c>
    </row>
    <row r="3" spans="1:7">
      <c r="A3" s="18"/>
      <c r="B3" s="21" t="str">
        <f t="shared" ref="B3:B66" si="0">IF(NOT(ISBLANK(A3)),A3,"")</f>
        <v/>
      </c>
      <c r="D3" s="29"/>
      <c r="E3" s="19"/>
      <c r="F3" s="21" t="str">
        <f t="shared" ref="F3:F66" si="1">IF(NOT(ISBLANK(E3)),E3&amp;"\n ","")</f>
        <v/>
      </c>
    </row>
    <row r="4" spans="1:7">
      <c r="A4" s="19"/>
      <c r="B4" s="21" t="str">
        <f t="shared" si="0"/>
        <v/>
      </c>
      <c r="D4" s="28"/>
      <c r="E4" s="19"/>
      <c r="F4" s="21" t="str">
        <f t="shared" si="1"/>
        <v/>
      </c>
    </row>
    <row r="5" spans="1:7">
      <c r="A5" s="19"/>
      <c r="B5" s="21" t="str">
        <f t="shared" si="0"/>
        <v/>
      </c>
      <c r="D5" s="29"/>
      <c r="E5" s="19"/>
      <c r="F5" s="21" t="str">
        <f t="shared" si="1"/>
        <v/>
      </c>
    </row>
    <row r="6" spans="1:7">
      <c r="A6" s="18"/>
      <c r="B6" s="21" t="str">
        <f t="shared" si="0"/>
        <v/>
      </c>
      <c r="D6" s="29"/>
      <c r="E6" s="18"/>
      <c r="F6" s="21" t="str">
        <f t="shared" si="1"/>
        <v/>
      </c>
    </row>
    <row r="7" spans="1:7">
      <c r="A7" s="18"/>
      <c r="B7" s="21" t="str">
        <f t="shared" si="0"/>
        <v/>
      </c>
      <c r="D7" s="29"/>
      <c r="E7" s="18"/>
      <c r="F7" s="21" t="str">
        <f t="shared" si="1"/>
        <v/>
      </c>
    </row>
    <row r="8" spans="1:7">
      <c r="A8" s="18"/>
      <c r="B8" s="21" t="str">
        <f t="shared" si="0"/>
        <v/>
      </c>
      <c r="D8" s="29"/>
      <c r="E8" s="18"/>
      <c r="F8" s="21" t="str">
        <f t="shared" si="1"/>
        <v/>
      </c>
    </row>
    <row r="9" spans="1:7">
      <c r="A9" s="18"/>
      <c r="B9" s="21" t="str">
        <f t="shared" si="0"/>
        <v/>
      </c>
      <c r="D9" s="29"/>
      <c r="E9" s="18"/>
      <c r="F9" s="21" t="str">
        <f t="shared" si="1"/>
        <v/>
      </c>
    </row>
    <row r="10" spans="1:7">
      <c r="A10" s="18"/>
      <c r="B10" s="21" t="str">
        <f t="shared" si="0"/>
        <v/>
      </c>
      <c r="D10" s="29"/>
      <c r="E10" s="18"/>
      <c r="F10" s="21" t="str">
        <f t="shared" si="1"/>
        <v/>
      </c>
    </row>
    <row r="11" spans="1:7">
      <c r="A11" s="18"/>
      <c r="B11" s="21" t="str">
        <f t="shared" si="0"/>
        <v/>
      </c>
      <c r="D11" s="29"/>
      <c r="E11" s="18"/>
      <c r="F11" s="21" t="str">
        <f t="shared" si="1"/>
        <v/>
      </c>
    </row>
    <row r="12" spans="1:7">
      <c r="A12" s="18"/>
      <c r="B12" s="21" t="str">
        <f t="shared" si="0"/>
        <v/>
      </c>
      <c r="D12" s="29"/>
      <c r="E12" s="18"/>
      <c r="F12" s="21" t="str">
        <f t="shared" si="1"/>
        <v/>
      </c>
    </row>
    <row r="13" spans="1:7">
      <c r="A13" s="18"/>
      <c r="B13" s="21" t="str">
        <f t="shared" si="0"/>
        <v/>
      </c>
      <c r="D13" s="29"/>
      <c r="E13" s="18"/>
      <c r="F13" s="21" t="str">
        <f t="shared" si="1"/>
        <v/>
      </c>
    </row>
    <row r="14" spans="1:7">
      <c r="A14" s="18"/>
      <c r="B14" s="21" t="str">
        <f t="shared" si="0"/>
        <v/>
      </c>
      <c r="D14" s="29"/>
      <c r="E14" s="18"/>
      <c r="F14" s="21" t="str">
        <f t="shared" si="1"/>
        <v/>
      </c>
    </row>
    <row r="15" spans="1:7">
      <c r="A15" s="18"/>
      <c r="B15" s="21" t="str">
        <f t="shared" si="0"/>
        <v/>
      </c>
      <c r="E15" s="18"/>
      <c r="F15" s="21" t="str">
        <f t="shared" si="1"/>
        <v/>
      </c>
    </row>
    <row r="16" spans="1:7">
      <c r="A16" s="19"/>
      <c r="B16" s="21" t="str">
        <f t="shared" si="0"/>
        <v/>
      </c>
      <c r="E16" s="19"/>
      <c r="F16" s="21" t="str">
        <f t="shared" si="1"/>
        <v/>
      </c>
    </row>
    <row r="17" spans="1:6">
      <c r="A17" s="18"/>
      <c r="B17" s="21" t="str">
        <f t="shared" si="0"/>
        <v/>
      </c>
      <c r="E17" s="18"/>
      <c r="F17" s="21" t="str">
        <f t="shared" si="1"/>
        <v/>
      </c>
    </row>
    <row r="18" spans="1:6">
      <c r="A18" s="18"/>
      <c r="B18" s="21" t="str">
        <f t="shared" si="0"/>
        <v/>
      </c>
      <c r="E18" s="18"/>
      <c r="F18" s="21" t="str">
        <f t="shared" si="1"/>
        <v/>
      </c>
    </row>
    <row r="19" spans="1:6">
      <c r="A19" s="18"/>
      <c r="B19" s="21" t="str">
        <f t="shared" si="0"/>
        <v/>
      </c>
      <c r="E19" s="18"/>
      <c r="F19" s="21" t="str">
        <f t="shared" si="1"/>
        <v/>
      </c>
    </row>
    <row r="20" spans="1:6">
      <c r="A20" s="18"/>
      <c r="B20" s="21" t="str">
        <f t="shared" si="0"/>
        <v/>
      </c>
      <c r="E20" s="18"/>
      <c r="F20" s="21" t="str">
        <f t="shared" si="1"/>
        <v/>
      </c>
    </row>
    <row r="21" spans="1:6">
      <c r="A21" s="18"/>
      <c r="B21" s="21" t="str">
        <f t="shared" si="0"/>
        <v/>
      </c>
      <c r="E21" s="18"/>
      <c r="F21" s="21" t="str">
        <f t="shared" si="1"/>
        <v/>
      </c>
    </row>
    <row r="22" spans="1:6">
      <c r="A22" s="18"/>
      <c r="B22" s="21" t="str">
        <f t="shared" si="0"/>
        <v/>
      </c>
      <c r="E22" s="18"/>
      <c r="F22" s="21" t="str">
        <f t="shared" si="1"/>
        <v/>
      </c>
    </row>
    <row r="23" spans="1:6">
      <c r="A23" s="18"/>
      <c r="B23" s="21" t="str">
        <f t="shared" si="0"/>
        <v/>
      </c>
      <c r="E23" s="18"/>
      <c r="F23" s="21" t="str">
        <f t="shared" si="1"/>
        <v/>
      </c>
    </row>
    <row r="24" spans="1:6">
      <c r="A24" s="18"/>
      <c r="B24" s="21" t="str">
        <f t="shared" si="0"/>
        <v/>
      </c>
      <c r="E24" s="18"/>
      <c r="F24" s="21" t="str">
        <f t="shared" si="1"/>
        <v/>
      </c>
    </row>
    <row r="25" spans="1:6">
      <c r="A25" s="18"/>
      <c r="B25" s="21" t="str">
        <f t="shared" si="0"/>
        <v/>
      </c>
      <c r="E25" s="18"/>
      <c r="F25" s="21" t="str">
        <f t="shared" si="1"/>
        <v/>
      </c>
    </row>
    <row r="26" spans="1:6">
      <c r="A26" s="18"/>
      <c r="B26" s="21" t="str">
        <f t="shared" si="0"/>
        <v/>
      </c>
      <c r="E26" s="18"/>
      <c r="F26" s="21" t="str">
        <f t="shared" si="1"/>
        <v/>
      </c>
    </row>
    <row r="27" spans="1:6">
      <c r="A27" s="18"/>
      <c r="B27" s="21" t="str">
        <f t="shared" si="0"/>
        <v/>
      </c>
      <c r="E27" s="18"/>
      <c r="F27" s="21" t="str">
        <f t="shared" si="1"/>
        <v/>
      </c>
    </row>
    <row r="28" spans="1:6">
      <c r="A28" s="18"/>
      <c r="B28" s="21" t="str">
        <f t="shared" si="0"/>
        <v/>
      </c>
      <c r="E28" s="18"/>
      <c r="F28" s="21" t="str">
        <f t="shared" si="1"/>
        <v/>
      </c>
    </row>
    <row r="29" spans="1:6">
      <c r="A29" s="18"/>
      <c r="B29" s="21" t="str">
        <f t="shared" si="0"/>
        <v/>
      </c>
      <c r="E29" s="18"/>
      <c r="F29" s="21" t="str">
        <f t="shared" si="1"/>
        <v/>
      </c>
    </row>
    <row r="30" spans="1:6">
      <c r="A30" s="18"/>
      <c r="B30" s="21" t="str">
        <f t="shared" si="0"/>
        <v/>
      </c>
      <c r="E30" s="18"/>
      <c r="F30" s="21" t="str">
        <f t="shared" si="1"/>
        <v/>
      </c>
    </row>
    <row r="31" spans="1:6">
      <c r="A31" s="18"/>
      <c r="B31" s="21" t="str">
        <f t="shared" si="0"/>
        <v/>
      </c>
      <c r="E31" s="18"/>
      <c r="F31" s="21" t="str">
        <f t="shared" si="1"/>
        <v/>
      </c>
    </row>
    <row r="32" spans="1:6">
      <c r="A32" s="18"/>
      <c r="B32" s="21" t="str">
        <f t="shared" si="0"/>
        <v/>
      </c>
      <c r="E32" s="18"/>
      <c r="F32" s="21" t="str">
        <f t="shared" si="1"/>
        <v/>
      </c>
    </row>
    <row r="33" spans="1:6">
      <c r="A33" s="18"/>
      <c r="B33" s="21" t="str">
        <f t="shared" si="0"/>
        <v/>
      </c>
      <c r="E33" s="18"/>
      <c r="F33" s="21" t="str">
        <f t="shared" si="1"/>
        <v/>
      </c>
    </row>
    <row r="34" spans="1:6">
      <c r="A34" s="18"/>
      <c r="B34" s="21" t="str">
        <f t="shared" si="0"/>
        <v/>
      </c>
      <c r="E34" s="18"/>
      <c r="F34" s="21" t="str">
        <f t="shared" si="1"/>
        <v/>
      </c>
    </row>
    <row r="35" spans="1:6">
      <c r="A35" s="18"/>
      <c r="B35" s="21" t="str">
        <f t="shared" si="0"/>
        <v/>
      </c>
      <c r="E35" s="18"/>
      <c r="F35" s="21" t="str">
        <f t="shared" si="1"/>
        <v/>
      </c>
    </row>
    <row r="36" spans="1:6">
      <c r="A36" s="18"/>
      <c r="B36" s="21" t="str">
        <f t="shared" si="0"/>
        <v/>
      </c>
      <c r="E36" s="18"/>
      <c r="F36" s="21" t="str">
        <f t="shared" si="1"/>
        <v/>
      </c>
    </row>
    <row r="37" spans="1:6">
      <c r="A37" s="18"/>
      <c r="B37" s="21" t="str">
        <f t="shared" si="0"/>
        <v/>
      </c>
      <c r="E37" s="18"/>
      <c r="F37" s="21" t="str">
        <f t="shared" si="1"/>
        <v/>
      </c>
    </row>
    <row r="38" spans="1:6">
      <c r="A38" s="18"/>
      <c r="B38" s="21" t="str">
        <f t="shared" si="0"/>
        <v/>
      </c>
      <c r="E38" s="18"/>
      <c r="F38" s="21" t="str">
        <f t="shared" si="1"/>
        <v/>
      </c>
    </row>
    <row r="39" spans="1:6">
      <c r="A39" s="3"/>
      <c r="B39" s="21" t="str">
        <f t="shared" si="0"/>
        <v/>
      </c>
      <c r="E39" s="3"/>
      <c r="F39" s="21" t="str">
        <f t="shared" si="1"/>
        <v/>
      </c>
    </row>
    <row r="40" spans="1:6">
      <c r="A40" s="18"/>
      <c r="B40" s="21" t="str">
        <f t="shared" si="0"/>
        <v/>
      </c>
      <c r="E40" s="18"/>
      <c r="F40" s="21" t="str">
        <f t="shared" si="1"/>
        <v/>
      </c>
    </row>
    <row r="41" spans="1:6">
      <c r="A41" s="18"/>
      <c r="B41" s="21" t="str">
        <f t="shared" si="0"/>
        <v/>
      </c>
      <c r="E41" s="18"/>
      <c r="F41" s="21" t="str">
        <f t="shared" si="1"/>
        <v/>
      </c>
    </row>
    <row r="42" spans="1:6">
      <c r="A42" s="18"/>
      <c r="B42" s="21" t="str">
        <f t="shared" si="0"/>
        <v/>
      </c>
      <c r="E42" s="18"/>
      <c r="F42" s="21" t="str">
        <f t="shared" si="1"/>
        <v/>
      </c>
    </row>
    <row r="43" spans="1:6">
      <c r="A43" s="18"/>
      <c r="B43" s="21" t="str">
        <f t="shared" si="0"/>
        <v/>
      </c>
      <c r="E43" s="18"/>
      <c r="F43" s="21" t="str">
        <f t="shared" si="1"/>
        <v/>
      </c>
    </row>
    <row r="44" spans="1:6">
      <c r="A44" s="18"/>
      <c r="B44" s="21" t="str">
        <f t="shared" si="0"/>
        <v/>
      </c>
      <c r="E44" s="18"/>
      <c r="F44" s="21" t="str">
        <f t="shared" si="1"/>
        <v/>
      </c>
    </row>
    <row r="45" spans="1:6">
      <c r="A45" s="18"/>
      <c r="B45" s="21" t="str">
        <f t="shared" si="0"/>
        <v/>
      </c>
      <c r="E45" s="18"/>
      <c r="F45" s="21" t="str">
        <f t="shared" si="1"/>
        <v/>
      </c>
    </row>
    <row r="46" spans="1:6">
      <c r="A46" s="18"/>
      <c r="B46" s="21" t="str">
        <f t="shared" si="0"/>
        <v/>
      </c>
      <c r="E46" s="18"/>
      <c r="F46" s="21" t="str">
        <f t="shared" si="1"/>
        <v/>
      </c>
    </row>
    <row r="47" spans="1:6">
      <c r="A47" s="18"/>
      <c r="B47" s="21" t="str">
        <f t="shared" si="0"/>
        <v/>
      </c>
      <c r="E47" s="18"/>
      <c r="F47" s="21" t="str">
        <f t="shared" si="1"/>
        <v/>
      </c>
    </row>
    <row r="48" spans="1:6">
      <c r="A48" s="18"/>
      <c r="B48" s="21" t="str">
        <f t="shared" si="0"/>
        <v/>
      </c>
      <c r="E48" s="18"/>
      <c r="F48" s="21" t="str">
        <f t="shared" si="1"/>
        <v/>
      </c>
    </row>
    <row r="49" spans="1:6">
      <c r="A49" s="18"/>
      <c r="B49" s="21" t="str">
        <f t="shared" si="0"/>
        <v/>
      </c>
      <c r="E49" s="18"/>
      <c r="F49" s="21" t="str">
        <f t="shared" si="1"/>
        <v/>
      </c>
    </row>
    <row r="50" spans="1:6">
      <c r="A50" s="18"/>
      <c r="B50" s="21" t="str">
        <f t="shared" si="0"/>
        <v/>
      </c>
      <c r="E50" s="18"/>
      <c r="F50" s="21" t="str">
        <f t="shared" si="1"/>
        <v/>
      </c>
    </row>
    <row r="51" spans="1:6">
      <c r="A51" s="18"/>
      <c r="B51" s="21" t="str">
        <f t="shared" si="0"/>
        <v/>
      </c>
      <c r="E51" s="18"/>
      <c r="F51" s="21" t="str">
        <f t="shared" si="1"/>
        <v/>
      </c>
    </row>
    <row r="52" spans="1:6">
      <c r="A52" s="18"/>
      <c r="B52" s="21" t="str">
        <f t="shared" si="0"/>
        <v/>
      </c>
      <c r="E52" s="18"/>
      <c r="F52" s="21" t="str">
        <f t="shared" si="1"/>
        <v/>
      </c>
    </row>
    <row r="53" spans="1:6">
      <c r="A53" s="18"/>
      <c r="B53" s="21" t="str">
        <f t="shared" si="0"/>
        <v/>
      </c>
      <c r="E53" s="18"/>
      <c r="F53" s="21" t="str">
        <f t="shared" si="1"/>
        <v/>
      </c>
    </row>
    <row r="54" spans="1:6">
      <c r="A54" s="18"/>
      <c r="B54" s="21" t="str">
        <f t="shared" si="0"/>
        <v/>
      </c>
      <c r="E54" s="18"/>
      <c r="F54" s="21" t="str">
        <f t="shared" si="1"/>
        <v/>
      </c>
    </row>
    <row r="55" spans="1:6">
      <c r="A55" s="18"/>
      <c r="B55" s="21" t="str">
        <f t="shared" si="0"/>
        <v/>
      </c>
      <c r="E55" s="18"/>
      <c r="F55" s="21" t="str">
        <f t="shared" si="1"/>
        <v/>
      </c>
    </row>
    <row r="56" spans="1:6">
      <c r="A56" s="18"/>
      <c r="B56" s="21" t="str">
        <f t="shared" si="0"/>
        <v/>
      </c>
      <c r="E56" s="18"/>
      <c r="F56" s="21" t="str">
        <f t="shared" si="1"/>
        <v/>
      </c>
    </row>
    <row r="57" spans="1:6">
      <c r="A57" s="18"/>
      <c r="B57" s="21" t="str">
        <f t="shared" si="0"/>
        <v/>
      </c>
      <c r="E57" s="18"/>
      <c r="F57" s="21" t="str">
        <f t="shared" si="1"/>
        <v/>
      </c>
    </row>
    <row r="58" spans="1:6">
      <c r="A58" s="18"/>
      <c r="B58" s="21" t="str">
        <f t="shared" si="0"/>
        <v/>
      </c>
      <c r="E58" s="18"/>
      <c r="F58" s="21" t="str">
        <f t="shared" si="1"/>
        <v/>
      </c>
    </row>
    <row r="59" spans="1:6">
      <c r="A59" s="3"/>
      <c r="B59" s="21" t="str">
        <f t="shared" si="0"/>
        <v/>
      </c>
      <c r="E59" s="3"/>
      <c r="F59" s="21" t="str">
        <f t="shared" si="1"/>
        <v/>
      </c>
    </row>
    <row r="60" spans="1:6">
      <c r="A60" s="18"/>
      <c r="B60" s="21" t="str">
        <f t="shared" si="0"/>
        <v/>
      </c>
      <c r="E60" s="18"/>
      <c r="F60" s="21" t="str">
        <f t="shared" si="1"/>
        <v/>
      </c>
    </row>
    <row r="61" spans="1:6">
      <c r="A61" s="18"/>
      <c r="B61" s="21" t="str">
        <f t="shared" si="0"/>
        <v/>
      </c>
      <c r="E61" s="18"/>
      <c r="F61" s="21" t="str">
        <f t="shared" si="1"/>
        <v/>
      </c>
    </row>
    <row r="62" spans="1:6">
      <c r="A62" s="18"/>
      <c r="B62" s="21" t="str">
        <f t="shared" si="0"/>
        <v/>
      </c>
      <c r="E62" s="18"/>
      <c r="F62" s="21" t="str">
        <f t="shared" si="1"/>
        <v/>
      </c>
    </row>
    <row r="63" spans="1:6">
      <c r="A63" s="18"/>
      <c r="B63" s="21" t="str">
        <f t="shared" si="0"/>
        <v/>
      </c>
      <c r="E63" s="18"/>
      <c r="F63" s="21" t="str">
        <f t="shared" si="1"/>
        <v/>
      </c>
    </row>
    <row r="64" spans="1:6">
      <c r="A64" s="3"/>
      <c r="B64" s="21" t="str">
        <f t="shared" si="0"/>
        <v/>
      </c>
      <c r="E64" s="3"/>
      <c r="F64" s="21" t="str">
        <f t="shared" si="1"/>
        <v/>
      </c>
    </row>
    <row r="65" spans="1:6">
      <c r="A65" s="3"/>
      <c r="B65" s="21" t="str">
        <f t="shared" si="0"/>
        <v/>
      </c>
      <c r="E65" s="3"/>
      <c r="F65" s="21" t="str">
        <f t="shared" si="1"/>
        <v/>
      </c>
    </row>
    <row r="66" spans="1:6">
      <c r="A66" s="3"/>
      <c r="B66" s="21" t="str">
        <f t="shared" si="0"/>
        <v/>
      </c>
      <c r="E66" s="3"/>
      <c r="F66" s="21" t="str">
        <f t="shared" si="1"/>
        <v/>
      </c>
    </row>
    <row r="67" spans="1:6">
      <c r="A67" s="3"/>
      <c r="B67" s="21" t="str">
        <f t="shared" ref="B67:B88" si="2">IF(NOT(ISBLANK(A67)),A67,"")</f>
        <v/>
      </c>
      <c r="E67" s="3"/>
      <c r="F67" s="21" t="str">
        <f t="shared" ref="F67:F88" si="3">IF(NOT(ISBLANK(E67)),E67&amp;"\n ","")</f>
        <v/>
      </c>
    </row>
    <row r="68" spans="1:6">
      <c r="A68" s="3"/>
      <c r="B68" s="21" t="str">
        <f t="shared" si="2"/>
        <v/>
      </c>
      <c r="E68" s="3"/>
      <c r="F68" s="21" t="str">
        <f t="shared" si="3"/>
        <v/>
      </c>
    </row>
    <row r="69" spans="1:6">
      <c r="A69" s="3"/>
      <c r="B69" s="21" t="str">
        <f t="shared" si="2"/>
        <v/>
      </c>
      <c r="E69" s="3"/>
      <c r="F69" s="21" t="str">
        <f t="shared" si="3"/>
        <v/>
      </c>
    </row>
    <row r="70" spans="1:6">
      <c r="A70" s="3"/>
      <c r="B70" s="21" t="str">
        <f t="shared" si="2"/>
        <v/>
      </c>
      <c r="E70" s="3"/>
      <c r="F70" s="21" t="str">
        <f t="shared" si="3"/>
        <v/>
      </c>
    </row>
    <row r="71" spans="1:6">
      <c r="A71" s="3"/>
      <c r="B71" s="21" t="str">
        <f t="shared" si="2"/>
        <v/>
      </c>
      <c r="E71" s="3"/>
      <c r="F71" s="21" t="str">
        <f t="shared" si="3"/>
        <v/>
      </c>
    </row>
    <row r="72" spans="1:6">
      <c r="A72" s="3"/>
      <c r="B72" s="21" t="str">
        <f t="shared" si="2"/>
        <v/>
      </c>
      <c r="E72" s="3"/>
      <c r="F72" s="21" t="str">
        <f t="shared" si="3"/>
        <v/>
      </c>
    </row>
    <row r="73" spans="1:6">
      <c r="A73" s="3"/>
      <c r="B73" s="21" t="str">
        <f t="shared" si="2"/>
        <v/>
      </c>
      <c r="E73" s="3"/>
      <c r="F73" s="21" t="str">
        <f t="shared" si="3"/>
        <v/>
      </c>
    </row>
    <row r="74" spans="1:6">
      <c r="A74" s="3"/>
      <c r="B74" s="21" t="str">
        <f t="shared" si="2"/>
        <v/>
      </c>
      <c r="E74" s="3"/>
      <c r="F74" s="21" t="str">
        <f t="shared" si="3"/>
        <v/>
      </c>
    </row>
    <row r="75" spans="1:6">
      <c r="A75" s="3"/>
      <c r="B75" s="21" t="str">
        <f t="shared" si="2"/>
        <v/>
      </c>
      <c r="E75" s="3"/>
      <c r="F75" s="21" t="str">
        <f t="shared" si="3"/>
        <v/>
      </c>
    </row>
    <row r="76" spans="1:6">
      <c r="A76" s="3"/>
      <c r="B76" s="21" t="str">
        <f t="shared" si="2"/>
        <v/>
      </c>
      <c r="E76" s="3"/>
      <c r="F76" s="21" t="str">
        <f t="shared" si="3"/>
        <v/>
      </c>
    </row>
    <row r="77" spans="1:6">
      <c r="A77" s="3"/>
      <c r="B77" s="21" t="str">
        <f t="shared" si="2"/>
        <v/>
      </c>
      <c r="E77" s="3"/>
      <c r="F77" s="21" t="str">
        <f t="shared" si="3"/>
        <v/>
      </c>
    </row>
    <row r="78" spans="1:6">
      <c r="A78" s="3"/>
      <c r="B78" s="21" t="str">
        <f t="shared" si="2"/>
        <v/>
      </c>
      <c r="E78" s="3"/>
      <c r="F78" s="21" t="str">
        <f t="shared" si="3"/>
        <v/>
      </c>
    </row>
    <row r="79" spans="1:6">
      <c r="A79" s="3"/>
      <c r="B79" s="21" t="str">
        <f t="shared" si="2"/>
        <v/>
      </c>
      <c r="E79" s="3"/>
      <c r="F79" s="21" t="str">
        <f t="shared" si="3"/>
        <v/>
      </c>
    </row>
    <row r="80" spans="1:6">
      <c r="A80" s="3"/>
      <c r="B80" s="21" t="str">
        <f t="shared" si="2"/>
        <v/>
      </c>
      <c r="E80" s="3"/>
      <c r="F80" s="21" t="str">
        <f t="shared" si="3"/>
        <v/>
      </c>
    </row>
    <row r="81" spans="1:6">
      <c r="A81" s="3"/>
      <c r="B81" s="21" t="str">
        <f t="shared" si="2"/>
        <v/>
      </c>
      <c r="E81" s="3"/>
      <c r="F81" s="21" t="str">
        <f t="shared" si="3"/>
        <v/>
      </c>
    </row>
    <row r="82" spans="1:6">
      <c r="A82" s="3"/>
      <c r="B82" s="21" t="str">
        <f t="shared" si="2"/>
        <v/>
      </c>
      <c r="E82" s="3"/>
      <c r="F82" s="21" t="str">
        <f t="shared" si="3"/>
        <v/>
      </c>
    </row>
    <row r="83" spans="1:6">
      <c r="A83" s="3"/>
      <c r="B83" s="21" t="str">
        <f t="shared" si="2"/>
        <v/>
      </c>
      <c r="E83" s="3"/>
      <c r="F83" s="21" t="str">
        <f t="shared" si="3"/>
        <v/>
      </c>
    </row>
    <row r="84" spans="1:6">
      <c r="A84" s="3"/>
      <c r="B84" s="21" t="str">
        <f t="shared" si="2"/>
        <v/>
      </c>
      <c r="E84" s="3"/>
      <c r="F84" s="21" t="str">
        <f t="shared" si="3"/>
        <v/>
      </c>
    </row>
    <row r="85" spans="1:6">
      <c r="A85" s="3"/>
      <c r="B85" s="21" t="str">
        <f t="shared" si="2"/>
        <v/>
      </c>
      <c r="E85" s="3"/>
      <c r="F85" s="21" t="str">
        <f t="shared" si="3"/>
        <v/>
      </c>
    </row>
    <row r="86" spans="1:6">
      <c r="A86" s="3"/>
      <c r="B86" s="21" t="str">
        <f t="shared" si="2"/>
        <v/>
      </c>
      <c r="E86" s="3"/>
      <c r="F86" s="21" t="str">
        <f t="shared" si="3"/>
        <v/>
      </c>
    </row>
    <row r="87" spans="1:6">
      <c r="A87" s="3"/>
      <c r="B87" s="21" t="str">
        <f t="shared" si="2"/>
        <v/>
      </c>
      <c r="E87" s="3"/>
      <c r="F87" s="21" t="str">
        <f t="shared" si="3"/>
        <v/>
      </c>
    </row>
    <row r="88" spans="1:6">
      <c r="A88" s="3"/>
      <c r="B88" s="21" t="str">
        <f t="shared" si="2"/>
        <v/>
      </c>
      <c r="E88" s="3"/>
      <c r="F88" s="21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9"/>
  <sheetViews>
    <sheetView zoomScale="85" zoomScaleNormal="85" workbookViewId="0">
      <selection activeCell="I6" sqref="I6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6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      dropdown_servo+'.write('+dropdown_angle+');'+'      delay(1000);\n'+;</v>
      </c>
    </row>
    <row r="2" spans="1:12" ht="27.75">
      <c r="A2" s="26"/>
      <c r="B2" s="21" t="str">
        <f>IF(NOT(ISBLANK(A2)),A2,"")</f>
        <v/>
      </c>
      <c r="D2" s="28"/>
      <c r="E2" s="37"/>
      <c r="F2" s="21" t="str">
        <f>IF(NOT(ISBLANK(E2)),E2&amp;"\n ","")</f>
        <v/>
      </c>
      <c r="H2" s="28"/>
      <c r="I2" s="34" t="s">
        <v>560</v>
      </c>
      <c r="J2" s="21" t="str">
        <f>IF(ISBLANK(I2),"",IF(OR(ISNUMBER(SEARCH("dropdown_",I2)),ISNUMBER(SEARCH("value_",I2))),I2&amp;"+","'"&amp;I2&amp;"\n'+"))</f>
        <v xml:space="preserve">      dropdown_servo+'.write('+dropdown_angle+');'+</v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7"/>
      <c r="F3" s="21" t="str">
        <f t="shared" ref="F3:F66" si="1">IF(NOT(ISBLANK(E3)),E3&amp;"\n ","")</f>
        <v/>
      </c>
      <c r="H3" s="29"/>
      <c r="I3" s="34" t="s">
        <v>561</v>
      </c>
      <c r="J3" s="21" t="str">
        <f t="shared" ref="J3:J66" si="2">IF(ISBLANK(I3),"",IF(OR(ISNUMBER(SEARCH("dropdown_",I3)),ISNUMBER(SEARCH("value_",I3))),I3&amp;"+","'"&amp;I3&amp;"\n'+"))</f>
        <v>'      delay(1000);\n'+</v>
      </c>
    </row>
    <row r="4" spans="1:12">
      <c r="A4" s="19"/>
      <c r="B4" s="21" t="str">
        <f t="shared" si="0"/>
        <v/>
      </c>
      <c r="D4" s="28"/>
      <c r="E4" s="37"/>
      <c r="F4" s="21" t="str">
        <f t="shared" si="1"/>
        <v/>
      </c>
      <c r="H4" s="28"/>
      <c r="I4" s="34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19"/>
      <c r="F5" s="21" t="str">
        <f t="shared" si="1"/>
        <v/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8.87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='//儲存地圖陣列(格式:MAP_SET,4x6地圖陣列)\n       String tmpArray[25];\n       char* token = strtok((char*)str.c_str(), ",");\n       int tokenLen = 0;\n       while (token != NULL &amp;&amp; tokenLen &lt; 25) {\n         tmpArray[tokenLen] = token;\n         token = strtok(NULL, ",");\n         tokenLen++;\n       }\n       int count = 1;  //第0個MAP_SET不用放入\n       for (int i = 0; i &lt; 4; i++) {\n         for (int j = 0; j &lt; 6; j++) {\n           grid[i][j] = tmpArray[count++].toInt();\n         }\n       }\n 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4" t="s">
        <v>564</v>
      </c>
      <c r="F2" s="21" t="str">
        <f>IF(NOT(ISBLANK(E2)),E2&amp;"\n ","")</f>
        <v xml:space="preserve">//儲存地圖陣列(格式:MAP_SET,4x6地圖陣列)\n </v>
      </c>
      <c r="H2" s="28"/>
      <c r="I2" s="34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4" t="s">
        <v>565</v>
      </c>
      <c r="F3" s="21" t="str">
        <f t="shared" ref="F3:F66" si="1">IF(NOT(ISBLANK(E3)),E3&amp;"\n ","")</f>
        <v xml:space="preserve">      String tmpArray[25];\n </v>
      </c>
      <c r="H3" s="29"/>
      <c r="I3" s="34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4" t="s">
        <v>45</v>
      </c>
      <c r="F4" s="21" t="str">
        <f t="shared" si="1"/>
        <v xml:space="preserve">      char* token = strtok((char*)str.c_str(), ",");\n </v>
      </c>
      <c r="H4" s="28"/>
      <c r="I4" s="34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34" t="s">
        <v>46</v>
      </c>
      <c r="F5" s="21" t="str">
        <f t="shared" si="1"/>
        <v xml:space="preserve">      int tokenLen = 0;\n </v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34" t="s">
        <v>566</v>
      </c>
      <c r="F6" s="21" t="str">
        <f t="shared" si="1"/>
        <v xml:space="preserve">      while (token != NULL &amp;&amp; tokenLen &lt; 25) {\n </v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34" t="s">
        <v>47</v>
      </c>
      <c r="F7" s="21" t="str">
        <f t="shared" si="1"/>
        <v xml:space="preserve">        tmpArray[tokenLen] = token;\n </v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34" t="s">
        <v>48</v>
      </c>
      <c r="F8" s="21" t="str">
        <f t="shared" si="1"/>
        <v xml:space="preserve">        token = strtok(NULL, ",");\n </v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34" t="s">
        <v>49</v>
      </c>
      <c r="F9" s="21" t="str">
        <f t="shared" si="1"/>
        <v xml:space="preserve">        tokenLen++;\n </v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34" t="s">
        <v>50</v>
      </c>
      <c r="F10" s="21" t="str">
        <f t="shared" si="1"/>
        <v xml:space="preserve">      }\n </v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34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34" t="s">
        <v>567</v>
      </c>
      <c r="F12" s="21" t="str">
        <f t="shared" si="1"/>
        <v xml:space="preserve">      int count = 1;  //第0個MAP_SET不用放入\n </v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34" t="s">
        <v>568</v>
      </c>
      <c r="F13" s="21" t="str">
        <f t="shared" si="1"/>
        <v xml:space="preserve">      for (int i = 0; i &lt; 4; i++) {\n </v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34" t="s">
        <v>569</v>
      </c>
      <c r="F14" s="21" t="str">
        <f t="shared" si="1"/>
        <v xml:space="preserve">        for (int j = 0; j &lt; 6; j++) {\n </v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34" t="s">
        <v>570</v>
      </c>
      <c r="F15" s="21" t="str">
        <f t="shared" si="1"/>
        <v xml:space="preserve">          grid[i][j] = tmpArray[count++].toInt();\n </v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34" t="s">
        <v>306</v>
      </c>
      <c r="F16" s="21" t="str">
        <f t="shared" si="1"/>
        <v xml:space="preserve">        }\n </v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34" t="s">
        <v>50</v>
      </c>
      <c r="F17" s="21" t="str">
        <f t="shared" si="1"/>
        <v xml:space="preserve">      }\n </v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='//儲存收件人陣列(格式:goodsLoad,姓名,商品,倉庫X,倉庫Y,收件人X,收件人Y)\n       String tmpArray[7];\n       char* token = strtok((char*)str.c_str(), ",");\n       int tokenLen = 0;\n       while (token != NULL &amp;&amp; tokenLen &lt; 7) {\n         tmpArray[tokenLen] = token;\n         token = strtok(NULL, ",");\n         tokenLen++;\n       }\n       //第0個goodsLoad不用放入\n       int count = 0;\n       for (int i = 1; i &lt; 7; i++) {\n         recipient[count++] = tmpArray[i];\n       }\n 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6" t="s">
        <v>571</v>
      </c>
      <c r="F2" s="21" t="str">
        <f>IF(NOT(ISBLANK(E2)),E2&amp;"\n ","")</f>
        <v xml:space="preserve">//儲存收件人陣列(格式:goodsLoad,姓名,商品,倉庫X,倉庫Y,收件人X,收件人Y)\n </v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6" t="s">
        <v>572</v>
      </c>
      <c r="F3" s="21" t="str">
        <f t="shared" ref="F3:F66" si="1">IF(NOT(ISBLANK(E3)),E3&amp;"\n ","")</f>
        <v xml:space="preserve">      String tmpArray[7];\n </v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6" t="s">
        <v>45</v>
      </c>
      <c r="F4" s="21" t="str">
        <f t="shared" si="1"/>
        <v xml:space="preserve">      char* token = strtok((char*)str.c_str(), ",");\n </v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36" t="s">
        <v>46</v>
      </c>
      <c r="F5" s="21" t="str">
        <f t="shared" si="1"/>
        <v xml:space="preserve">      int tokenLen = 0;\n </v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36" t="s">
        <v>573</v>
      </c>
      <c r="F6" s="21" t="str">
        <f t="shared" si="1"/>
        <v xml:space="preserve">      while (token != NULL &amp;&amp; tokenLen &lt; 7) {\n </v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36" t="s">
        <v>47</v>
      </c>
      <c r="F7" s="21" t="str">
        <f t="shared" si="1"/>
        <v xml:space="preserve">        tmpArray[tokenLen] = token;\n </v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36" t="s">
        <v>48</v>
      </c>
      <c r="F8" s="21" t="str">
        <f t="shared" si="1"/>
        <v xml:space="preserve">        token = strtok(NULL, ",");\n </v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36" t="s">
        <v>49</v>
      </c>
      <c r="F9" s="21" t="str">
        <f t="shared" si="1"/>
        <v xml:space="preserve">        tokenLen++;\n </v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36" t="s">
        <v>50</v>
      </c>
      <c r="F10" s="21" t="str">
        <f t="shared" si="1"/>
        <v xml:space="preserve">      }\n </v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36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36" t="s">
        <v>574</v>
      </c>
      <c r="F12" s="21" t="str">
        <f t="shared" si="1"/>
        <v xml:space="preserve">      //第0個goodsLoad不用放入\n </v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36" t="s">
        <v>575</v>
      </c>
      <c r="F13" s="21" t="str">
        <f t="shared" si="1"/>
        <v xml:space="preserve">      int count = 0;\n </v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36" t="s">
        <v>576</v>
      </c>
      <c r="F14" s="21" t="str">
        <f t="shared" si="1"/>
        <v xml:space="preserve">      for (int i = 1; i &lt; 7; i++) {\n </v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36" t="s">
        <v>577</v>
      </c>
      <c r="F15" s="21" t="str">
        <f t="shared" si="1"/>
        <v xml:space="preserve">        recipient[count++] = tmpArray[i];\n </v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36" t="s">
        <v>50</v>
      </c>
      <c r="F16" s="21" t="str">
        <f t="shared" si="1"/>
        <v xml:space="preserve">      }\n </v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9"/>
  <sheetViews>
    <sheetView zoomScale="85" zoomScaleNormal="85" workbookViewId="0">
      <selection activeCell="K1" sqref="K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='//A*路徑歸劃\n'+      'bool isFindPath = starAStarPlan('+dropdown_point+');'+'      //開始導航\n'+      'starNav(isFindPath,' +dropdown_point+');'+;</v>
      </c>
    </row>
    <row r="2" spans="1:12" ht="27.75">
      <c r="A2" s="26"/>
      <c r="B2" s="21" t="str">
        <f>IF(NOT(ISBLANK(A2)),A2,"")</f>
        <v/>
      </c>
      <c r="D2" s="28"/>
      <c r="E2" s="37"/>
      <c r="F2" s="21" t="str">
        <f>IF(NOT(ISBLANK(E2)),E2&amp;"\n ","")</f>
        <v/>
      </c>
      <c r="H2" s="28"/>
      <c r="I2" s="36" t="s">
        <v>578</v>
      </c>
      <c r="J2" s="21" t="str">
        <f>IF(ISBLANK(I2),"",IF(OR(ISNUMBER(SEARCH("dropdown_",I2)),ISNUMBER(SEARCH("value_",I2))),I2&amp;"+","'"&amp;I2&amp;"\n'+"))</f>
        <v>'//A*路徑歸劃\n'+</v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7"/>
      <c r="F3" s="21" t="str">
        <f t="shared" ref="F3:F66" si="1">IF(NOT(ISBLANK(E3)),E3&amp;"\n ","")</f>
        <v/>
      </c>
      <c r="H3" s="29"/>
      <c r="I3" s="36" t="s">
        <v>579</v>
      </c>
      <c r="J3" s="21" t="str">
        <f t="shared" ref="J3:J66" si="2">IF(ISBLANK(I3),"",IF(OR(ISNUMBER(SEARCH("dropdown_",I3)),ISNUMBER(SEARCH("value_",I3))),I3&amp;"+","'"&amp;I3&amp;"\n'+"))</f>
        <v xml:space="preserve">      'bool isFindPath = starAStarPlan('+dropdown_point+');'+</v>
      </c>
    </row>
    <row r="4" spans="1:12">
      <c r="A4" s="19"/>
      <c r="B4" s="21" t="str">
        <f t="shared" si="0"/>
        <v/>
      </c>
      <c r="D4" s="28"/>
      <c r="E4" s="37"/>
      <c r="F4" s="21" t="str">
        <f t="shared" si="1"/>
        <v/>
      </c>
      <c r="H4" s="28"/>
      <c r="I4" s="36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19"/>
      <c r="F5" s="21" t="str">
        <f t="shared" si="1"/>
        <v/>
      </c>
      <c r="H5" s="29"/>
      <c r="I5" s="36" t="s">
        <v>580</v>
      </c>
      <c r="J5" s="21" t="str">
        <f t="shared" si="2"/>
        <v>'      //開始導航\n'+</v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36" t="s">
        <v>581</v>
      </c>
      <c r="J6" s="21" t="str">
        <f t="shared" si="2"/>
        <v xml:space="preserve">      'starNav(isFindPath,' +dropdown_point+');'+</v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='//抵達目的地,AI鏡頭朝向,準備人臉識別收貨人\n       if (isFindPath) {\n         standByAiCam();\n       }\n 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6" t="s">
        <v>582</v>
      </c>
      <c r="F2" s="21" t="str">
        <f>IF(NOT(ISBLANK(E2)),E2&amp;"\n ","")</f>
        <v xml:space="preserve">//抵達目的地,AI鏡頭朝向,準備人臉識別收貨人\n </v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6" t="s">
        <v>583</v>
      </c>
      <c r="F3" s="21" t="str">
        <f t="shared" ref="F3:F66" si="1">IF(NOT(ISBLANK(E3)),E3&amp;"\n ","")</f>
        <v xml:space="preserve">      if (isFindPath) {\n </v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6" t="s">
        <v>584</v>
      </c>
      <c r="F4" s="21" t="str">
        <f t="shared" si="1"/>
        <v xml:space="preserve">        standByAiCam();\n </v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36" t="s">
        <v>50</v>
      </c>
      <c r="F5" s="21" t="str">
        <f t="shared" si="1"/>
        <v xml:space="preserve">      }\n </v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='//完成送貨，發送LINE通知收貨人(格式:LINE_NOTIFY,姓名,商品)\n       if (isFindPath) {\n         ESP32Serial.print(String(LINE_NOTIFY) + "," + recipient[0] + recipient[1]);\n       }\n 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6" t="s">
        <v>585</v>
      </c>
      <c r="F2" s="21" t="str">
        <f>IF(NOT(ISBLANK(E2)),E2&amp;"\n ","")</f>
        <v xml:space="preserve">//完成送貨，發送LINE通知收貨人(格式:LINE_NOTIFY,姓名,商品)\n </v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6" t="s">
        <v>583</v>
      </c>
      <c r="F3" s="21" t="str">
        <f t="shared" ref="F3:F66" si="1">IF(NOT(ISBLANK(E3)),E3&amp;"\n ","")</f>
        <v xml:space="preserve">      if (isFindPath) {\n </v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6" t="s">
        <v>586</v>
      </c>
      <c r="F4" s="21" t="str">
        <f t="shared" si="1"/>
        <v xml:space="preserve">        ESP32Serial.print(String(LINE_NOTIFY) + "," + recipient[0] + recipient[1]);\n </v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36" t="s">
        <v>50</v>
      </c>
      <c r="F5" s="21" t="str">
        <f t="shared" si="1"/>
        <v xml:space="preserve">      }\n </v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"/>
    </sheetView>
  </sheetViews>
  <sheetFormatPr defaultRowHeight="16.5"/>
  <cols>
    <col min="1" max="1" width="32.875" customWidth="1"/>
    <col min="2" max="2" width="26.25" customWidth="1"/>
  </cols>
  <sheetData>
    <row r="1" spans="1:4">
      <c r="A1" t="s">
        <v>12</v>
      </c>
      <c r="B1" s="6" t="str">
        <f>"Blockly.Arduino.setups_['"&amp;變數!$A$2&amp;"'] = "&amp;
'S(變)'!B3 &amp; 'S(變)'!B5
&amp;";"</f>
        <v>Blockly.Arduino.setups_[''] = ''pinMode('+value_swpin+', INPUT_PULLUP);\n '++++++++++++;</v>
      </c>
    </row>
    <row r="2" spans="1:4">
      <c r="A2" s="14" t="s">
        <v>10</v>
      </c>
      <c r="B2" s="10" t="s">
        <v>13</v>
      </c>
      <c r="C2" t="s">
        <v>9</v>
      </c>
      <c r="D2" t="s">
        <v>14</v>
      </c>
    </row>
    <row r="3" spans="1:4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>
      <c r="A4" s="15"/>
      <c r="B4" s="12"/>
    </row>
    <row r="5" spans="1:4">
      <c r="A5" s="8"/>
      <c r="B5" s="11" t="str">
        <f>B4&amp;"+"&amp;C4&amp;"+"&amp;D4&amp;"+"&amp;E4&amp;"+"&amp;F4&amp;"+"&amp;G4&amp;"+"&amp;H4&amp;"+"&amp;I4</f>
        <v>+++++++</v>
      </c>
    </row>
    <row r="6" spans="1:4">
      <c r="A6" s="9"/>
      <c r="B6" s="8"/>
    </row>
    <row r="7" spans="1:4">
      <c r="A7" s="8"/>
      <c r="B7" s="11" t="str">
        <f>B6&amp;"+"&amp;C6&amp;"+"&amp;D6&amp;"+"&amp;E6&amp;"+"&amp;F6&amp;"+"&amp;G6&amp;"+"&amp;H6&amp;"+"&amp;I6</f>
        <v>+++++++</v>
      </c>
    </row>
    <row r="8" spans="1:4">
      <c r="A8" s="9"/>
      <c r="B8" s="8"/>
    </row>
    <row r="9" spans="1:4">
      <c r="A9" s="8"/>
      <c r="B9" s="11" t="str">
        <f>B8&amp;"+"&amp;C8&amp;"+"&amp;D8&amp;"+"&amp;E8&amp;"+"&amp;F8&amp;"+"&amp;G8&amp;"+"&amp;H8&amp;"+"&amp;I8</f>
        <v>+++++++</v>
      </c>
    </row>
    <row r="10" spans="1:4">
      <c r="A10" s="9"/>
      <c r="B10" s="8"/>
    </row>
    <row r="11" spans="1:4">
      <c r="A11" s="8"/>
      <c r="B11" s="11" t="str">
        <f>B10&amp;"+"&amp;C10&amp;"+"&amp;D10&amp;"+"&amp;E10&amp;"+"&amp;F10&amp;"+"&amp;G10&amp;"+"&amp;H10&amp;"+"&amp;I10</f>
        <v>+++++++</v>
      </c>
    </row>
    <row r="12" spans="1:4">
      <c r="A12" s="8"/>
      <c r="B12" s="8"/>
    </row>
    <row r="13" spans="1:4">
      <c r="A13" s="8"/>
      <c r="B13" s="8"/>
    </row>
    <row r="14" spans="1:4">
      <c r="A14" s="8"/>
      <c r="B14" s="8"/>
    </row>
    <row r="15" spans="1:4">
      <c r="A15" s="8"/>
      <c r="B15" s="8"/>
    </row>
    <row r="16" spans="1:4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88"/>
  <sheetViews>
    <sheetView zoomScale="85" zoomScaleNormal="85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550</v>
      </c>
      <c r="C1" s="3" t="s">
        <v>28</v>
      </c>
      <c r="E1" s="3" t="s">
        <v>551</v>
      </c>
      <c r="G1" t="s">
        <v>6</v>
      </c>
      <c r="H1" s="7" t="str">
        <f>"var code ='"&amp;H3&amp;"' + "&amp;H4&amp;" + '"&amp;H5&amp;"';"</f>
        <v>var code ='//等待AI人臉識別\n   if (CurrentAlgo == "ALGORITHM_FACE_RECOGNITION") {\n     //開始AI人臉識別\n     startDetectObject();\n ' + statements_msg + '  }\n ';</v>
      </c>
    </row>
    <row r="2" spans="1:12">
      <c r="A2" s="36" t="s">
        <v>587</v>
      </c>
      <c r="B2" s="21" t="str">
        <f>IF(NOT(ISBLANK(A2)),A2&amp;"\n ","")</f>
        <v xml:space="preserve">//等待AI人臉識別\n </v>
      </c>
      <c r="C2" s="24" t="s">
        <v>35</v>
      </c>
      <c r="D2" s="21" t="str">
        <f>IF(NOT(ISBLANK(C2)),C2,"")</f>
        <v>statements_msg</v>
      </c>
      <c r="E2" s="36" t="s">
        <v>7</v>
      </c>
      <c r="F2" s="21" t="str">
        <f>IF(NOT(ISBLANK(E2)),E2&amp;"\n ","")</f>
        <v xml:space="preserve">  }\n </v>
      </c>
      <c r="G2" s="4"/>
      <c r="H2" s="5"/>
    </row>
    <row r="3" spans="1:12">
      <c r="A3" s="36" t="s">
        <v>588</v>
      </c>
      <c r="B3" s="21" t="str">
        <f t="shared" ref="B3:B66" si="0">IF(NOT(ISBLANK(A3)),A3&amp;"\n ","")</f>
        <v xml:space="preserve">  if (CurrentAlgo == "ALGORITHM_FACE_RECOGNITION") {\n </v>
      </c>
      <c r="C3" s="23"/>
      <c r="D3" s="21" t="str">
        <f t="shared" ref="D3:D66" si="1">IF(NOT(ISBLANK(C3)),C3,"")</f>
        <v/>
      </c>
      <c r="E3" s="18"/>
      <c r="F3" s="21" t="str">
        <f t="shared" ref="F3:F66" si="2">IF(NOT(ISBLANK(E3)),E3&amp;"\n ","")</f>
        <v/>
      </c>
      <c r="G3" s="5" t="s">
        <v>552</v>
      </c>
      <c r="H3" s="5" t="str">
        <f>_xlfn.CONCAT(B2:B999)</f>
        <v xml:space="preserve">//等待AI人臉識別\n   if (CurrentAlgo == "ALGORITHM_FACE_RECOGNITION") {\n     //開始AI人臉識別\n     startDetectObject();\n </v>
      </c>
      <c r="I3" s="25"/>
      <c r="J3" s="25"/>
      <c r="K3" s="25"/>
      <c r="L3" s="25"/>
    </row>
    <row r="4" spans="1:12">
      <c r="A4" s="36" t="s">
        <v>589</v>
      </c>
      <c r="B4" s="21" t="str">
        <f t="shared" si="0"/>
        <v xml:space="preserve">    //開始AI人臉識別\n </v>
      </c>
      <c r="C4" s="23"/>
      <c r="D4" s="21" t="str">
        <f t="shared" si="1"/>
        <v/>
      </c>
      <c r="E4" s="23"/>
      <c r="F4" s="21" t="str">
        <f t="shared" si="2"/>
        <v/>
      </c>
      <c r="G4" s="5" t="s">
        <v>553</v>
      </c>
      <c r="H4" s="4" t="str">
        <f>D2</f>
        <v>statements_msg</v>
      </c>
    </row>
    <row r="5" spans="1:12">
      <c r="A5" s="36" t="s">
        <v>273</v>
      </c>
      <c r="B5" s="21" t="str">
        <f t="shared" si="0"/>
        <v xml:space="preserve">    startDetectObject();\n </v>
      </c>
      <c r="C5" s="23"/>
      <c r="D5" s="21" t="str">
        <f t="shared" si="1"/>
        <v/>
      </c>
      <c r="E5" s="23"/>
      <c r="F5" s="21" t="str">
        <f t="shared" si="2"/>
        <v/>
      </c>
      <c r="G5" s="5" t="s">
        <v>554</v>
      </c>
      <c r="H5" s="4" t="str">
        <f>_xlfn.CONCAT(F2:F999)</f>
        <v xml:space="preserve">  }\n </v>
      </c>
    </row>
    <row r="6" spans="1:12">
      <c r="A6" s="18"/>
      <c r="B6" s="21" t="str">
        <f t="shared" si="0"/>
        <v/>
      </c>
      <c r="C6" s="23"/>
      <c r="D6" s="21" t="str">
        <f t="shared" si="1"/>
        <v/>
      </c>
      <c r="E6" s="23"/>
      <c r="F6" s="21" t="str">
        <f t="shared" si="2"/>
        <v/>
      </c>
    </row>
    <row r="7" spans="1:12">
      <c r="A7" s="18"/>
      <c r="B7" s="21" t="str">
        <f t="shared" si="0"/>
        <v/>
      </c>
      <c r="C7" s="23"/>
      <c r="D7" s="21" t="str">
        <f t="shared" si="1"/>
        <v/>
      </c>
      <c r="E7" s="23"/>
      <c r="F7" s="21" t="str">
        <f t="shared" si="2"/>
        <v/>
      </c>
    </row>
    <row r="8" spans="1:12">
      <c r="A8" s="18"/>
      <c r="B8" s="21" t="str">
        <f t="shared" si="0"/>
        <v/>
      </c>
      <c r="C8" s="23"/>
      <c r="D8" s="21" t="str">
        <f t="shared" si="1"/>
        <v/>
      </c>
      <c r="E8" s="23"/>
      <c r="F8" s="21" t="str">
        <f t="shared" si="2"/>
        <v/>
      </c>
    </row>
    <row r="9" spans="1:12">
      <c r="A9" s="18"/>
      <c r="B9" s="21" t="str">
        <f t="shared" si="0"/>
        <v/>
      </c>
      <c r="C9" s="23"/>
      <c r="D9" s="21" t="str">
        <f t="shared" si="1"/>
        <v/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3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3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3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3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3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3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88"/>
  <sheetViews>
    <sheetView zoomScale="85" zoomScaleNormal="85" workbookViewId="0">
      <selection activeCell="G6" sqref="G6"/>
    </sheetView>
  </sheetViews>
  <sheetFormatPr defaultRowHeight="16.5"/>
  <cols>
    <col min="1" max="1" width="25.875" customWidth="1"/>
    <col min="2" max="2" width="10.125" customWidth="1"/>
    <col min="4" max="4" width="2.5" style="27" customWidth="1"/>
    <col min="5" max="5" width="26.875" customWidth="1"/>
    <col min="6" max="6" width="7.25" customWidth="1"/>
    <col min="8" max="8" width="2.625" style="27" customWidth="1"/>
    <col min="9" max="9" width="34.375" customWidth="1"/>
    <col min="10" max="10" width="20" customWidth="1"/>
  </cols>
  <sheetData>
    <row r="1" spans="1:13">
      <c r="A1" t="s">
        <v>41</v>
      </c>
      <c r="B1" s="30" t="s">
        <v>42</v>
      </c>
      <c r="C1" s="6" t="str">
        <f>"var code ="&amp;B2&amp;";"</f>
        <v>var code ='aiId == FACE_ID1';</v>
      </c>
      <c r="D1" s="27" t="s">
        <v>44</v>
      </c>
      <c r="E1" t="s">
        <v>41</v>
      </c>
      <c r="F1" s="30" t="s">
        <v>43</v>
      </c>
      <c r="G1" s="6" t="str">
        <f>"var code ='"&amp;_xlfn.CONCAT(F2:F999)&amp;"';"</f>
        <v>var code ='';</v>
      </c>
      <c r="I1" t="s">
        <v>41</v>
      </c>
      <c r="J1" s="30" t="s">
        <v>51</v>
      </c>
      <c r="K1" s="6" t="str">
        <f>"var code ="&amp;_xlfn.CONCAT(J2:J3)&amp;";"</f>
        <v>var code ='//抵達物流站，車子原地轉向(車頭要朝下D，否則貨斗開啟方向會卡住)'+'\n '+    'carHeadTurn('+dropdown_direct+');'+'\n '+;</v>
      </c>
    </row>
    <row r="2" spans="1:13" ht="27.75">
      <c r="A2" s="13" t="s">
        <v>590</v>
      </c>
      <c r="B2" s="21" t="str">
        <f>IF(NOT(ISBLANK(A2)),A2,"")</f>
        <v>'aiId == FACE_ID1'</v>
      </c>
      <c r="C2">
        <v>20</v>
      </c>
      <c r="D2" s="28"/>
      <c r="E2" s="18"/>
      <c r="F2" s="21" t="str">
        <f>IF(NOT(ISBLANK(E2)),E2&amp;"\n ","")</f>
        <v/>
      </c>
      <c r="I2" s="13" t="s">
        <v>592</v>
      </c>
      <c r="J2" s="21" t="str">
        <f>IF(NOT(ISBLANK(I2)),I2&amp;"+'\n '+","")</f>
        <v>'//抵達物流站，車子原地轉向(車頭要朝下D，否則貨斗開啟方向會卡住)'+'\n '+</v>
      </c>
      <c r="L2">
        <v>23</v>
      </c>
      <c r="M2" s="31" t="s">
        <v>53</v>
      </c>
    </row>
    <row r="3" spans="1:13">
      <c r="A3" s="18"/>
      <c r="B3" s="21" t="str">
        <f t="shared" ref="B3:B66" si="0">IF(NOT(ISBLANK(A3)),A3,"")</f>
        <v/>
      </c>
      <c r="C3" s="6" t="str">
        <f>"var code ="&amp;B4&amp;";"</f>
        <v>var code =currentAlgo ="'+ dropdown_algo+'";';</v>
      </c>
      <c r="D3" s="29"/>
      <c r="E3" s="26"/>
      <c r="F3" s="21" t="str">
        <f t="shared" ref="F3:F66" si="1">IF(NOT(ISBLANK(E3)),E3&amp;"\n ","")</f>
        <v/>
      </c>
      <c r="I3" s="36" t="s">
        <v>593</v>
      </c>
      <c r="J3" s="21" t="str">
        <f t="shared" ref="J3:J66" si="2">IF(NOT(ISBLANK(I3)),I3&amp;"+'\n '+","")</f>
        <v xml:space="preserve">    'carHeadTurn('+dropdown_direct+');'+'\n '+</v>
      </c>
    </row>
    <row r="4" spans="1:13">
      <c r="A4" s="39" t="s">
        <v>674</v>
      </c>
      <c r="B4" s="21" t="str">
        <f t="shared" si="0"/>
        <v>currentAlgo ="'+ dropdown_algo+'";'</v>
      </c>
      <c r="C4">
        <v>21</v>
      </c>
      <c r="D4" s="28"/>
      <c r="E4" s="19"/>
      <c r="F4" s="21" t="str">
        <f t="shared" si="1"/>
        <v/>
      </c>
      <c r="I4" s="26"/>
      <c r="J4" s="21" t="str">
        <f t="shared" si="2"/>
        <v/>
      </c>
      <c r="K4" s="6"/>
    </row>
    <row r="5" spans="1:13">
      <c r="A5" s="19"/>
      <c r="B5" s="21" t="str">
        <f t="shared" si="0"/>
        <v/>
      </c>
      <c r="C5" s="6" t="str">
        <f>"var code ="&amp;B6&amp;";"</f>
        <v>var code ='digitalRead(BUTTON_SIGN_PIN) == 1';</v>
      </c>
      <c r="D5" s="29"/>
      <c r="E5" s="19"/>
      <c r="F5" s="21" t="str">
        <f t="shared" si="1"/>
        <v/>
      </c>
      <c r="I5" s="26"/>
      <c r="J5" s="21" t="str">
        <f t="shared" si="2"/>
        <v/>
      </c>
    </row>
    <row r="6" spans="1:13">
      <c r="A6" s="13" t="s">
        <v>591</v>
      </c>
      <c r="B6" s="21" t="str">
        <f t="shared" si="0"/>
        <v>'digitalRead(BUTTON_SIGN_PIN) == 1'</v>
      </c>
      <c r="C6">
        <v>22</v>
      </c>
      <c r="D6" s="29"/>
      <c r="E6" s="18"/>
      <c r="F6" s="21" t="str">
        <f t="shared" si="1"/>
        <v/>
      </c>
      <c r="I6" s="26"/>
      <c r="J6" s="21" t="str">
        <f t="shared" si="2"/>
        <v/>
      </c>
    </row>
    <row r="7" spans="1:13">
      <c r="A7" s="18"/>
      <c r="B7" s="21" t="str">
        <f t="shared" si="0"/>
        <v/>
      </c>
      <c r="C7" s="6" t="str">
        <f>"var code ="&amp;B8&amp;";"</f>
        <v>var code ='float percent = getBusPowerPercent();  //取得電池當前電壓百分比(小數)';</v>
      </c>
      <c r="D7" s="29"/>
      <c r="E7" s="18"/>
      <c r="F7" s="21" t="str">
        <f t="shared" si="1"/>
        <v/>
      </c>
      <c r="I7" s="26"/>
      <c r="J7" s="21" t="str">
        <f t="shared" si="2"/>
        <v/>
      </c>
    </row>
    <row r="8" spans="1:13">
      <c r="A8" s="13" t="s">
        <v>594</v>
      </c>
      <c r="B8" s="21" t="str">
        <f t="shared" si="0"/>
        <v>'float percent = getBusPowerPercent();  //取得電池當前電壓百分比(小數)'</v>
      </c>
      <c r="C8">
        <v>24</v>
      </c>
      <c r="D8" s="29"/>
      <c r="E8" s="18"/>
      <c r="F8" s="21" t="str">
        <f t="shared" si="1"/>
        <v/>
      </c>
      <c r="I8" s="26"/>
      <c r="J8" s="21" t="str">
        <f t="shared" si="2"/>
        <v/>
      </c>
    </row>
    <row r="9" spans="1:13">
      <c r="A9" s="18"/>
      <c r="B9" s="21" t="str">
        <f t="shared" si="0"/>
        <v/>
      </c>
      <c r="C9" s="6" t="str">
        <f>"var code ="&amp;B10&amp;";"</f>
        <v>var code ='currentPoint == GOODS_POINT &amp;&amp; percent &lt;=' +dropdown_percent;</v>
      </c>
      <c r="D9" s="29"/>
      <c r="E9" s="18"/>
      <c r="F9" s="21" t="str">
        <f t="shared" si="1"/>
        <v/>
      </c>
      <c r="I9" s="26"/>
      <c r="J9" s="21" t="str">
        <f t="shared" si="2"/>
        <v/>
      </c>
      <c r="K9" s="20"/>
    </row>
    <row r="10" spans="1:13">
      <c r="A10" s="13" t="s">
        <v>595</v>
      </c>
      <c r="B10" s="21" t="str">
        <f t="shared" si="0"/>
        <v>'currentPoint == GOODS_POINT &amp;&amp; percent &lt;=' +dropdown_percent</v>
      </c>
      <c r="C10">
        <v>25</v>
      </c>
      <c r="D10" s="29"/>
      <c r="E10" s="18"/>
      <c r="F10" s="21" t="str">
        <f t="shared" si="1"/>
        <v/>
      </c>
      <c r="I10" s="26"/>
      <c r="J10" s="21" t="str">
        <f t="shared" si="2"/>
        <v/>
      </c>
      <c r="K10" s="6"/>
    </row>
    <row r="11" spans="1:13">
      <c r="A11" s="18"/>
      <c r="B11" s="21" t="str">
        <f t="shared" si="0"/>
        <v/>
      </c>
      <c r="C11" s="6" t="str">
        <f>"var code ="&amp;B12&amp;";"</f>
        <v>var code ='startCharge();';</v>
      </c>
      <c r="D11" s="29"/>
      <c r="E11" s="18"/>
      <c r="F11" s="21" t="str">
        <f t="shared" si="1"/>
        <v/>
      </c>
      <c r="I11" s="26"/>
      <c r="J11" s="21" t="str">
        <f t="shared" si="2"/>
        <v/>
      </c>
      <c r="K11" s="20"/>
    </row>
    <row r="12" spans="1:13">
      <c r="A12" s="13" t="s">
        <v>596</v>
      </c>
      <c r="B12" s="21" t="str">
        <f t="shared" si="0"/>
        <v>'startCharge();'</v>
      </c>
      <c r="C12">
        <v>26</v>
      </c>
      <c r="D12" s="29"/>
      <c r="E12" s="18"/>
      <c r="F12" s="21" t="str">
        <f t="shared" si="1"/>
        <v/>
      </c>
      <c r="I12" s="26"/>
      <c r="J12" s="21" t="str">
        <f t="shared" si="2"/>
        <v/>
      </c>
      <c r="K12" s="20"/>
    </row>
    <row r="13" spans="1:13">
      <c r="A13" s="18"/>
      <c r="B13" s="21" t="str">
        <f t="shared" si="0"/>
        <v/>
      </c>
      <c r="D13" s="29"/>
      <c r="E13" s="18"/>
      <c r="F13" s="21" t="str">
        <f t="shared" si="1"/>
        <v/>
      </c>
      <c r="I13" s="26"/>
      <c r="J13" s="21" t="str">
        <f t="shared" si="2"/>
        <v/>
      </c>
      <c r="K13" s="6"/>
    </row>
    <row r="14" spans="1:13">
      <c r="A14" s="18"/>
      <c r="B14" s="21" t="str">
        <f t="shared" si="0"/>
        <v/>
      </c>
      <c r="D14" s="29"/>
      <c r="E14" s="18"/>
      <c r="F14" s="21" t="str">
        <f t="shared" si="1"/>
        <v/>
      </c>
      <c r="I14" s="26"/>
      <c r="J14" s="21" t="str">
        <f t="shared" si="2"/>
        <v/>
      </c>
      <c r="K14" s="20"/>
    </row>
    <row r="15" spans="1:13">
      <c r="A15" s="18"/>
      <c r="B15" s="21" t="str">
        <f t="shared" si="0"/>
        <v/>
      </c>
      <c r="E15" s="18"/>
      <c r="F15" s="21" t="str">
        <f t="shared" si="1"/>
        <v/>
      </c>
      <c r="I15" s="26"/>
      <c r="J15" s="21" t="str">
        <f t="shared" si="2"/>
        <v/>
      </c>
      <c r="K15" s="20"/>
    </row>
    <row r="16" spans="1:13">
      <c r="A16" s="19"/>
      <c r="B16" s="21" t="str">
        <f t="shared" si="0"/>
        <v/>
      </c>
      <c r="E16" s="19"/>
      <c r="F16" s="21" t="str">
        <f t="shared" si="1"/>
        <v/>
      </c>
      <c r="I16" s="26"/>
      <c r="J16" s="21" t="str">
        <f t="shared" si="2"/>
        <v/>
      </c>
      <c r="K16" s="20"/>
    </row>
    <row r="17" spans="1:12">
      <c r="A17" s="18"/>
      <c r="B17" s="21" t="str">
        <f t="shared" si="0"/>
        <v/>
      </c>
      <c r="E17" s="18"/>
      <c r="F17" s="21" t="str">
        <f t="shared" si="1"/>
        <v/>
      </c>
      <c r="I17" s="26"/>
      <c r="J17" s="21" t="str">
        <f t="shared" si="2"/>
        <v/>
      </c>
      <c r="K17" s="20"/>
    </row>
    <row r="18" spans="1:12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  <c r="K18" s="6"/>
    </row>
    <row r="19" spans="1:12">
      <c r="A19" s="18"/>
      <c r="B19" s="21" t="str">
        <f t="shared" si="0"/>
        <v/>
      </c>
      <c r="E19" s="18"/>
      <c r="F19" s="21" t="str">
        <f t="shared" si="1"/>
        <v/>
      </c>
      <c r="I19" s="26"/>
      <c r="J19" s="21" t="str">
        <f t="shared" si="2"/>
        <v/>
      </c>
      <c r="K19" s="20"/>
    </row>
    <row r="20" spans="1:12">
      <c r="A20" s="18"/>
      <c r="B20" s="21" t="str">
        <f t="shared" si="0"/>
        <v/>
      </c>
      <c r="E20" s="18"/>
      <c r="F20" s="21" t="str">
        <f t="shared" si="1"/>
        <v/>
      </c>
      <c r="I20" s="26"/>
      <c r="J20" s="21" t="str">
        <f t="shared" si="2"/>
        <v/>
      </c>
      <c r="K20" s="20"/>
    </row>
    <row r="21" spans="1:12">
      <c r="A21" s="18"/>
      <c r="B21" s="21" t="str">
        <f t="shared" si="0"/>
        <v/>
      </c>
      <c r="E21" s="18"/>
      <c r="F21" s="21" t="str">
        <f t="shared" si="1"/>
        <v/>
      </c>
      <c r="I21" s="26"/>
      <c r="J21" s="21" t="str">
        <f t="shared" si="2"/>
        <v/>
      </c>
      <c r="K21" s="20"/>
    </row>
    <row r="22" spans="1:12">
      <c r="A22" s="18"/>
      <c r="B22" s="21" t="str">
        <f t="shared" si="0"/>
        <v/>
      </c>
      <c r="E22" s="18"/>
      <c r="F22" s="21" t="str">
        <f t="shared" si="1"/>
        <v/>
      </c>
      <c r="I22" s="26"/>
      <c r="J22" s="21" t="str">
        <f t="shared" si="2"/>
        <v/>
      </c>
    </row>
    <row r="23" spans="1:12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  <c r="K23" s="6"/>
      <c r="L23" s="30"/>
    </row>
    <row r="24" spans="1:12">
      <c r="A24" s="18"/>
      <c r="B24" s="21" t="str">
        <f t="shared" si="0"/>
        <v/>
      </c>
      <c r="E24" s="18"/>
      <c r="F24" s="21" t="str">
        <f t="shared" si="1"/>
        <v/>
      </c>
      <c r="I24" s="26"/>
      <c r="J24" s="21" t="str">
        <f t="shared" si="2"/>
        <v/>
      </c>
    </row>
    <row r="25" spans="1:12">
      <c r="A25" s="18"/>
      <c r="B25" s="21" t="str">
        <f t="shared" si="0"/>
        <v/>
      </c>
      <c r="E25" s="18"/>
      <c r="F25" s="21" t="str">
        <f t="shared" si="1"/>
        <v/>
      </c>
      <c r="I25" s="26"/>
      <c r="J25" s="21" t="str">
        <f t="shared" si="2"/>
        <v/>
      </c>
    </row>
    <row r="26" spans="1:12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  <c r="K26" s="6"/>
    </row>
    <row r="27" spans="1:12">
      <c r="A27" s="18"/>
      <c r="B27" s="21" t="str">
        <f t="shared" si="0"/>
        <v/>
      </c>
      <c r="E27" s="18"/>
      <c r="F27" s="21" t="str">
        <f t="shared" si="1"/>
        <v/>
      </c>
      <c r="I27" s="26"/>
      <c r="J27" s="21" t="str">
        <f t="shared" si="2"/>
        <v/>
      </c>
    </row>
    <row r="28" spans="1:12">
      <c r="A28" s="18"/>
      <c r="B28" s="21" t="str">
        <f t="shared" si="0"/>
        <v/>
      </c>
      <c r="E28" s="18"/>
      <c r="F28" s="21" t="str">
        <f t="shared" si="1"/>
        <v/>
      </c>
      <c r="I28" s="26"/>
      <c r="J28" s="21" t="str">
        <f t="shared" si="2"/>
        <v/>
      </c>
    </row>
    <row r="29" spans="1:12">
      <c r="A29" s="18"/>
      <c r="B29" s="21" t="str">
        <f t="shared" si="0"/>
        <v/>
      </c>
      <c r="E29" s="18"/>
      <c r="F29" s="21" t="str">
        <f t="shared" si="1"/>
        <v/>
      </c>
      <c r="I29" s="26"/>
      <c r="J29" s="21" t="str">
        <f t="shared" si="2"/>
        <v/>
      </c>
    </row>
    <row r="30" spans="1:12">
      <c r="A30" s="18"/>
      <c r="B30" s="21" t="str">
        <f t="shared" si="0"/>
        <v/>
      </c>
      <c r="E30" s="18"/>
      <c r="F30" s="21" t="str">
        <f t="shared" si="1"/>
        <v/>
      </c>
      <c r="I30" s="26"/>
      <c r="J30" s="21" t="str">
        <f t="shared" si="2"/>
        <v/>
      </c>
    </row>
    <row r="31" spans="1:12">
      <c r="A31" s="18"/>
      <c r="B31" s="21" t="str">
        <f t="shared" si="0"/>
        <v/>
      </c>
      <c r="E31" s="18"/>
      <c r="F31" s="21" t="str">
        <f t="shared" si="1"/>
        <v/>
      </c>
      <c r="I31" s="26"/>
      <c r="J31" s="21" t="str">
        <f t="shared" si="2"/>
        <v/>
      </c>
    </row>
    <row r="32" spans="1:12">
      <c r="A32" s="18"/>
      <c r="B32" s="21" t="str">
        <f t="shared" si="0"/>
        <v/>
      </c>
      <c r="E32" s="18"/>
      <c r="F32" s="21" t="str">
        <f t="shared" si="1"/>
        <v/>
      </c>
      <c r="I32" s="26"/>
      <c r="J32" s="21" t="str">
        <f t="shared" si="2"/>
        <v/>
      </c>
    </row>
    <row r="33" spans="1:11">
      <c r="A33" s="18"/>
      <c r="B33" s="21" t="str">
        <f t="shared" si="0"/>
        <v/>
      </c>
      <c r="E33" s="18"/>
      <c r="F33" s="21" t="str">
        <f t="shared" si="1"/>
        <v/>
      </c>
      <c r="I33" s="26"/>
      <c r="J33" s="21" t="str">
        <f t="shared" si="2"/>
        <v/>
      </c>
    </row>
    <row r="34" spans="1:11">
      <c r="A34" s="18"/>
      <c r="B34" s="21" t="str">
        <f t="shared" si="0"/>
        <v/>
      </c>
      <c r="E34" s="18"/>
      <c r="F34" s="21" t="str">
        <f t="shared" si="1"/>
        <v/>
      </c>
      <c r="I34" s="26"/>
      <c r="J34" s="21" t="str">
        <f t="shared" si="2"/>
        <v/>
      </c>
    </row>
    <row r="35" spans="1:11">
      <c r="A35" s="18"/>
      <c r="B35" s="21" t="str">
        <f t="shared" si="0"/>
        <v/>
      </c>
      <c r="E35" s="18"/>
      <c r="F35" s="21" t="str">
        <f t="shared" si="1"/>
        <v/>
      </c>
      <c r="I35" s="26"/>
      <c r="J35" s="21" t="str">
        <f t="shared" si="2"/>
        <v/>
      </c>
    </row>
    <row r="36" spans="1:11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  <c r="K36" s="6" t="str">
        <f>"var code ="&amp;_xlfn.CONCAT(J37:J40)&amp;";"</f>
        <v>var code =;</v>
      </c>
    </row>
    <row r="37" spans="1:11">
      <c r="A37" s="18"/>
      <c r="B37" s="21" t="str">
        <f t="shared" si="0"/>
        <v/>
      </c>
      <c r="E37" s="18"/>
      <c r="F37" s="21" t="str">
        <f t="shared" si="1"/>
        <v/>
      </c>
      <c r="I37" s="26"/>
      <c r="J37" s="21" t="str">
        <f t="shared" si="2"/>
        <v/>
      </c>
    </row>
    <row r="38" spans="1:11">
      <c r="A38" s="18"/>
      <c r="B38" s="21" t="str">
        <f t="shared" si="0"/>
        <v/>
      </c>
      <c r="E38" s="18"/>
      <c r="F38" s="21" t="str">
        <f t="shared" si="1"/>
        <v/>
      </c>
      <c r="I38" s="26"/>
      <c r="J38" s="21" t="str">
        <f t="shared" si="2"/>
        <v/>
      </c>
    </row>
    <row r="39" spans="1:11">
      <c r="A39" s="3"/>
      <c r="B39" s="21" t="str">
        <f t="shared" si="0"/>
        <v/>
      </c>
      <c r="E39" s="3"/>
      <c r="F39" s="21" t="str">
        <f t="shared" si="1"/>
        <v/>
      </c>
      <c r="I39" s="26"/>
      <c r="J39" s="21" t="str">
        <f t="shared" si="2"/>
        <v/>
      </c>
    </row>
    <row r="40" spans="1:11">
      <c r="A40" s="18"/>
      <c r="B40" s="21" t="str">
        <f t="shared" si="0"/>
        <v/>
      </c>
      <c r="E40" s="18"/>
      <c r="F40" s="21" t="str">
        <f t="shared" si="1"/>
        <v/>
      </c>
      <c r="I40" s="26"/>
      <c r="J40" s="21" t="str">
        <f t="shared" si="2"/>
        <v/>
      </c>
    </row>
    <row r="41" spans="1:11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1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1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1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1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1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1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1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IF(NOT(ISBLANK(I67)),I67&amp;"+'\n '+","")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8"/>
  <sheetViews>
    <sheetView zoomScale="85" zoomScaleNormal="85" workbookViewId="0">
      <selection activeCell="H7" sqref="H7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26</v>
      </c>
      <c r="C1" s="3" t="s">
        <v>28</v>
      </c>
      <c r="E1" s="3" t="s">
        <v>27</v>
      </c>
      <c r="G1" t="s">
        <v>6</v>
      </c>
      <c r="H1" s="7" t="str">
        <f>"Blockly.Arduino.functions_['"&amp;H2&amp;"'] = '"&amp;H3&amp;"' + "&amp;H4&amp;" + '"&amp;H5&amp;"';"</f>
        <v>Blockly.Arduino.functions_['_27imi_megacar_track_func'] = 'void trackForward() {\n   //先往前300ms,越過前方白線\n   forward();\n   delay(300);\n   //開始前進,直循跡感測踫到前方白線\n   while (!isFrontArrive) {\n     //取得循跡感測值\n     getTracks();\n ' + statements_msg + '  }  //end while\n }//end trackForward\n ';</v>
      </c>
    </row>
    <row r="2" spans="1:12">
      <c r="A2" s="34" t="s">
        <v>597</v>
      </c>
      <c r="B2" s="21" t="str">
        <f>IF(NOT(ISBLANK(A2)),A2&amp;"\n ","")</f>
        <v xml:space="preserve">void trackForward() {\n </v>
      </c>
      <c r="C2" s="24" t="s">
        <v>35</v>
      </c>
      <c r="D2" s="21" t="str">
        <f>IF(NOT(ISBLANK(C2)),C2,"")</f>
        <v>statements_msg</v>
      </c>
      <c r="E2" s="34" t="s">
        <v>604</v>
      </c>
      <c r="F2" s="21" t="str">
        <f>IF(NOT(ISBLANK(E2)),E2&amp;"\n ","")</f>
        <v xml:space="preserve">  }  //end while\n </v>
      </c>
      <c r="G2" s="4" t="s">
        <v>5</v>
      </c>
      <c r="H2" s="5" t="s">
        <v>648</v>
      </c>
    </row>
    <row r="3" spans="1:12">
      <c r="A3" s="34" t="s">
        <v>598</v>
      </c>
      <c r="B3" s="21" t="str">
        <f t="shared" ref="B3:B66" si="0">IF(NOT(ISBLANK(A3)),A3&amp;"\n ","")</f>
        <v xml:space="preserve">  //先往前300ms,越過前方白線\n </v>
      </c>
      <c r="C3" s="23"/>
      <c r="D3" s="21" t="str">
        <f t="shared" ref="D3:D66" si="1">IF(NOT(ISBLANK(C3)),C3,"")</f>
        <v/>
      </c>
      <c r="E3" s="34" t="s">
        <v>605</v>
      </c>
      <c r="F3" s="21" t="str">
        <f t="shared" ref="F3:F66" si="2">IF(NOT(ISBLANK(E3)),E3&amp;"\n ","")</f>
        <v xml:space="preserve">}//end trackForward\n </v>
      </c>
      <c r="G3" s="5" t="s">
        <v>38</v>
      </c>
      <c r="H3" s="5" t="str">
        <f>_xlfn.CONCAT(B2:B999)</f>
        <v xml:space="preserve">void trackForward() {\n   //先往前300ms,越過前方白線\n   forward();\n   delay(300);\n   //開始前進,直循跡感測踫到前方白線\n   while (!isFrontArrive) {\n     //取得循跡感測值\n     getTracks();\n </v>
      </c>
      <c r="I3" s="25"/>
      <c r="J3" s="25"/>
      <c r="K3" s="25"/>
      <c r="L3" s="25"/>
    </row>
    <row r="4" spans="1:12">
      <c r="A4" s="34" t="s">
        <v>442</v>
      </c>
      <c r="B4" s="21" t="str">
        <f t="shared" si="0"/>
        <v xml:space="preserve">  forward();\n </v>
      </c>
      <c r="C4" s="23"/>
      <c r="D4" s="21" t="str">
        <f t="shared" si="1"/>
        <v/>
      </c>
      <c r="E4" s="23"/>
      <c r="F4" s="21" t="str">
        <f t="shared" si="2"/>
        <v/>
      </c>
      <c r="G4" s="5" t="s">
        <v>39</v>
      </c>
      <c r="H4" s="4" t="str">
        <f>D2</f>
        <v>statements_msg</v>
      </c>
    </row>
    <row r="5" spans="1:12">
      <c r="A5" s="34" t="s">
        <v>599</v>
      </c>
      <c r="B5" s="21" t="str">
        <f t="shared" si="0"/>
        <v xml:space="preserve">  delay(300);\n </v>
      </c>
      <c r="C5" s="23"/>
      <c r="D5" s="21" t="str">
        <f t="shared" si="1"/>
        <v/>
      </c>
      <c r="E5" s="23"/>
      <c r="F5" s="21" t="str">
        <f t="shared" si="2"/>
        <v/>
      </c>
      <c r="G5" s="5" t="s">
        <v>40</v>
      </c>
      <c r="H5" s="4" t="str">
        <f>_xlfn.CONCAT(F2:F999)</f>
        <v xml:space="preserve">  }  //end while\n }//end trackForward\n </v>
      </c>
    </row>
    <row r="6" spans="1:12">
      <c r="A6" s="34" t="s">
        <v>600</v>
      </c>
      <c r="B6" s="21" t="str">
        <f t="shared" si="0"/>
        <v xml:space="preserve">  //開始前進,直循跡感測踫到前方白線\n </v>
      </c>
      <c r="C6" s="23"/>
      <c r="D6" s="21" t="str">
        <f t="shared" si="1"/>
        <v/>
      </c>
      <c r="E6" s="23"/>
      <c r="F6" s="21" t="str">
        <f t="shared" si="2"/>
        <v/>
      </c>
    </row>
    <row r="7" spans="1:12">
      <c r="A7" s="34" t="s">
        <v>601</v>
      </c>
      <c r="B7" s="21" t="str">
        <f t="shared" si="0"/>
        <v xml:space="preserve">  while (!isFrontArrive) {\n </v>
      </c>
      <c r="C7" s="23"/>
      <c r="D7" s="21" t="str">
        <f t="shared" si="1"/>
        <v/>
      </c>
      <c r="E7" s="23"/>
      <c r="F7" s="21" t="str">
        <f t="shared" si="2"/>
        <v/>
      </c>
    </row>
    <row r="8" spans="1:12">
      <c r="A8" s="34" t="s">
        <v>602</v>
      </c>
      <c r="B8" s="21" t="str">
        <f t="shared" si="0"/>
        <v xml:space="preserve">    //取得循跡感測值\n </v>
      </c>
      <c r="C8" s="23"/>
      <c r="D8" s="21" t="str">
        <f t="shared" si="1"/>
        <v/>
      </c>
      <c r="E8" s="23"/>
      <c r="F8" s="21" t="str">
        <f t="shared" si="2"/>
        <v/>
      </c>
    </row>
    <row r="9" spans="1:12">
      <c r="A9" s="34" t="s">
        <v>603</v>
      </c>
      <c r="B9" s="21" t="str">
        <f t="shared" si="0"/>
        <v xml:space="preserve">    getTracks();\n </v>
      </c>
      <c r="C9" s="23"/>
      <c r="D9" s="21" t="str">
        <f t="shared" si="1"/>
        <v/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3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3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3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3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3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3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9"/>
  <sheetViews>
    <sheetView zoomScale="85" zoomScaleNormal="85" workbookViewId="0">
      <selection activeCell="C1" sqref="C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='trackSensor['+dropdown_direct+'] == TRIGGLED';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13" t="s">
        <v>606</v>
      </c>
      <c r="B2" s="21" t="str">
        <f>IF(NOT(ISBLANK(A2)),A2,"")</f>
        <v>'trackSensor['+dropdown_direct+'] == TRIGGLED'</v>
      </c>
      <c r="D2" s="28"/>
      <c r="E2" s="37"/>
      <c r="F2" s="21" t="str">
        <f>IF(NOT(ISBLANK(E2)),E2&amp;"\n ","")</f>
        <v/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7"/>
      <c r="F3" s="21" t="str">
        <f t="shared" ref="F3:F66" si="1">IF(NOT(ISBLANK(E3)),E3&amp;"\n ","")</f>
        <v/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7"/>
      <c r="F4" s="21" t="str">
        <f t="shared" si="1"/>
        <v/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19"/>
      <c r="F5" s="21" t="str">
        <f t="shared" si="1"/>
        <v/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      backward();\n       delay(50);\n       stopCar();\n       //結束此格行走\n       isFrontArrive = true;\n       break;\n 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4" t="s">
        <v>607</v>
      </c>
      <c r="F2" s="21" t="str">
        <f>IF(NOT(ISBLANK(E2)),E2&amp;"\n ","")</f>
        <v xml:space="preserve">      backward();\n </v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4" t="s">
        <v>608</v>
      </c>
      <c r="F3" s="21" t="str">
        <f t="shared" ref="F3:F66" si="1">IF(NOT(ISBLANK(E3)),E3&amp;"\n ","")</f>
        <v xml:space="preserve">      delay(50);\n </v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4" t="s">
        <v>252</v>
      </c>
      <c r="F4" s="21" t="str">
        <f t="shared" si="1"/>
        <v xml:space="preserve">      stopCar();\n </v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34" t="s">
        <v>609</v>
      </c>
      <c r="F5" s="21" t="str">
        <f t="shared" si="1"/>
        <v xml:space="preserve">      //結束此格行走\n </v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34" t="s">
        <v>610</v>
      </c>
      <c r="F6" s="21" t="str">
        <f t="shared" si="1"/>
        <v xml:space="preserve">      isFrontArrive = true;\n </v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34" t="s">
        <v>611</v>
      </c>
      <c r="F7" s="21" t="str">
        <f t="shared" si="1"/>
        <v xml:space="preserve">      break;\n </v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9"/>
  <sheetViews>
    <sheetView zoomScale="85" zoomScaleNormal="85" workbookViewId="0">
      <selection activeCell="A5" sqref="A5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='isFindPath';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13" t="s">
        <v>675</v>
      </c>
      <c r="B2" s="21" t="str">
        <f>IF(NOT(ISBLANK(A2)),A2,"")</f>
        <v>'isFindPath'</v>
      </c>
      <c r="D2" s="28"/>
      <c r="E2" s="37"/>
      <c r="F2" s="21" t="str">
        <f>IF(NOT(ISBLANK(E2)),E2&amp;"\n ","")</f>
        <v/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7"/>
      <c r="F3" s="21" t="str">
        <f t="shared" ref="F3:F66" si="1">IF(NOT(ISBLANK(E3)),E3&amp;"\n ","")</f>
        <v/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7"/>
      <c r="F4" s="21" t="str">
        <f t="shared" si="1"/>
        <v/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19"/>
      <c r="F5" s="21" t="str">
        <f t="shared" si="1"/>
        <v/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8"/>
  <sheetViews>
    <sheetView zoomScale="85" zoomScaleNormal="85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26</v>
      </c>
      <c r="C1" s="3" t="s">
        <v>28</v>
      </c>
      <c r="E1" s="3" t="s">
        <v>27</v>
      </c>
      <c r="G1" t="s">
        <v>6</v>
      </c>
      <c r="H1" s="7" t="str">
        <f>"Blockly.Arduino.functions_['"&amp;H2&amp;"'] = '"&amp;H3&amp;"' + "&amp;H4&amp;" + '"&amp;H5&amp;"';"</f>
        <v>Blockly.Arduino.functions_['_32imi_megacar_gocar_func'] = 'void goCar() {\n   //1.先將移動指令轉成字串\n   String stringPathCarMotor = "";\n   for (int i = 0; i &lt; pathCount; i++) {\n     stringPathCarMotor += pathCarMove[i];\n   }\n   //2.字串轉成陣列\n   //使用 strtok() 函数分割字符串\n   int cacheLength = 200;  //太小會裝不下\n   String pathCarMotor[cacheLength];\n   char* token = strtok((char*)stringPathCarMotor.c_str(), ",");\n   int tokenLen = 0;\n   //字串轉成陣列\n   while (token != NULL &amp;&amp; tokenLen &lt; cacheLength) {\n     pathCarMotor[tokenLen] = token;\n     token = strtok(NULL, ",");\n     tokenLen++;\n   }\n   //3.開始移動車子\n   int countPathXY = 1;\n   for (int i = 0; i &lt; tokenLen; i++) { \n     if (pathCarMotor[i] == "F") {\n       //AI識別行人,車子\n       //循跡感測\n       //雲端平台模擬GPS\n ' + statements_msg + '      isFrontArrive = false;\n       delay(FTimer);\n       Serial.println("前,"); \n     } else if (pathCarMotor[i] == "R") {\n       turnRight();\n       delay(RTimer);\n       stopCar();\n       delay(RTimer);\n       Serial.println("右轉,");\n     } else if (pathCarMotor[i] == "L") {\n       turnLeft();\n       delay(LTimer);\n       stopCar();\n       delay(LTimer);\n       Serial.println("左轉,");\n     }\n   }//end for\n }//end goCar\n ';</v>
      </c>
    </row>
    <row r="2" spans="1:12">
      <c r="A2" s="34" t="s">
        <v>612</v>
      </c>
      <c r="B2" s="21" t="str">
        <f>IF(NOT(ISBLANK(A2)),A2&amp;"\n ","")</f>
        <v xml:space="preserve">void goCar() {\n </v>
      </c>
      <c r="C2" s="24" t="s">
        <v>35</v>
      </c>
      <c r="D2" s="21" t="str">
        <f>IF(NOT(ISBLANK(C2)),C2,"")</f>
        <v>statements_msg</v>
      </c>
      <c r="E2" s="34" t="s">
        <v>634</v>
      </c>
      <c r="F2" s="21" t="str">
        <f>IF(NOT(ISBLANK(E2)),E2&amp;"\n ","")</f>
        <v xml:space="preserve">      isFrontArrive = false;\n </v>
      </c>
      <c r="G2" s="4" t="s">
        <v>5</v>
      </c>
      <c r="H2" s="5" t="s">
        <v>649</v>
      </c>
    </row>
    <row r="3" spans="1:12">
      <c r="A3" s="34" t="s">
        <v>613</v>
      </c>
      <c r="B3" s="21" t="str">
        <f t="shared" ref="B3:B66" si="0">IF(NOT(ISBLANK(A3)),A3&amp;"\n ","")</f>
        <v xml:space="preserve">  //1.先將移動指令轉成字串\n </v>
      </c>
      <c r="C3" s="23"/>
      <c r="D3" s="21" t="str">
        <f t="shared" ref="D3:D66" si="1">IF(NOT(ISBLANK(C3)),C3,"")</f>
        <v/>
      </c>
      <c r="E3" s="34" t="s">
        <v>635</v>
      </c>
      <c r="F3" s="21" t="str">
        <f t="shared" ref="F3:F66" si="2">IF(NOT(ISBLANK(E3)),E3&amp;"\n ","")</f>
        <v xml:space="preserve">      delay(FTimer);\n </v>
      </c>
      <c r="G3" s="5" t="s">
        <v>38</v>
      </c>
      <c r="H3" s="5" t="str">
        <f>_xlfn.CONCAT(B2:B999)</f>
        <v xml:space="preserve">void goCar() {\n   //1.先將移動指令轉成字串\n   String stringPathCarMotor = "";\n   for (int i = 0; i &lt; pathCount; i++) {\n     stringPathCarMotor += pathCarMove[i];\n   }\n   //2.字串轉成陣列\n   //使用 strtok() 函数分割字符串\n   int cacheLength = 200;  //太小會裝不下\n   String pathCarMotor[cacheLength];\n   char* token = strtok((char*)stringPathCarMotor.c_str(), ",");\n   int tokenLen = 0;\n   //字串轉成陣列\n   while (token != NULL &amp;&amp; tokenLen &lt; cacheLength) {\n     pathCarMotor[tokenLen] = token;\n     token = strtok(NULL, ",");\n     tokenLen++;\n   }\n   //3.開始移動車子\n   int countPathXY = 1;\n   for (int i = 0; i &lt; tokenLen; i++) { \n     if (pathCarMotor[i] == "F") {\n       //AI識別行人,車子\n       //循跡感測\n       //雲端平台模擬GPS\n </v>
      </c>
      <c r="I3" s="25"/>
      <c r="J3" s="25"/>
      <c r="K3" s="25"/>
      <c r="L3" s="25"/>
    </row>
    <row r="4" spans="1:12">
      <c r="A4" s="34" t="s">
        <v>614</v>
      </c>
      <c r="B4" s="21" t="str">
        <f t="shared" si="0"/>
        <v xml:space="preserve">  String stringPathCarMotor = "";\n </v>
      </c>
      <c r="C4" s="23"/>
      <c r="D4" s="21" t="str">
        <f t="shared" si="1"/>
        <v/>
      </c>
      <c r="E4" s="34" t="s">
        <v>636</v>
      </c>
      <c r="F4" s="21" t="str">
        <f t="shared" si="2"/>
        <v xml:space="preserve">      Serial.println("前,"); \n </v>
      </c>
      <c r="G4" s="5" t="s">
        <v>39</v>
      </c>
      <c r="H4" s="4" t="str">
        <f>D2</f>
        <v>statements_msg</v>
      </c>
    </row>
    <row r="5" spans="1:12">
      <c r="A5" s="34" t="s">
        <v>346</v>
      </c>
      <c r="B5" s="21" t="str">
        <f t="shared" si="0"/>
        <v xml:space="preserve">  for (int i = 0; i &lt; pathCount; i++) {\n </v>
      </c>
      <c r="C5" s="23"/>
      <c r="D5" s="21" t="str">
        <f t="shared" si="1"/>
        <v/>
      </c>
      <c r="E5" s="34" t="s">
        <v>637</v>
      </c>
      <c r="F5" s="21" t="str">
        <f t="shared" si="2"/>
        <v xml:space="preserve">    } else if (pathCarMotor[i] == "R") {\n </v>
      </c>
      <c r="G5" s="5" t="s">
        <v>40</v>
      </c>
      <c r="H5" s="4" t="str">
        <f>_xlfn.CONCAT(F2:F999)</f>
        <v xml:space="preserve">      isFrontArrive = false;\n       delay(FTimer);\n       Serial.println("前,"); \n     } else if (pathCarMotor[i] == "R") {\n       turnRight();\n       delay(RTimer);\n       stopCar();\n       delay(RTimer);\n       Serial.println("右轉,");\n     } else if (pathCarMotor[i] == "L") {\n       turnLeft();\n       delay(LTimer);\n       stopCar();\n       delay(LTimer);\n       Serial.println("左轉,");\n     }\n   }//end for\n }//end goCar\n </v>
      </c>
    </row>
    <row r="6" spans="1:12">
      <c r="A6" s="34" t="s">
        <v>615</v>
      </c>
      <c r="B6" s="21" t="str">
        <f t="shared" si="0"/>
        <v xml:space="preserve">    stringPathCarMotor += pathCarMove[i];\n </v>
      </c>
      <c r="C6" s="23"/>
      <c r="D6" s="21" t="str">
        <f t="shared" si="1"/>
        <v/>
      </c>
      <c r="E6" s="34" t="s">
        <v>250</v>
      </c>
      <c r="F6" s="21" t="str">
        <f t="shared" si="2"/>
        <v xml:space="preserve">      turnRight();\n </v>
      </c>
    </row>
    <row r="7" spans="1:12">
      <c r="A7" s="34" t="s">
        <v>7</v>
      </c>
      <c r="B7" s="21" t="str">
        <f t="shared" si="0"/>
        <v xml:space="preserve">  }\n </v>
      </c>
      <c r="C7" s="23"/>
      <c r="D7" s="21" t="str">
        <f t="shared" si="1"/>
        <v/>
      </c>
      <c r="E7" s="34" t="s">
        <v>251</v>
      </c>
      <c r="F7" s="21" t="str">
        <f t="shared" si="2"/>
        <v xml:space="preserve">      delay(RTimer);\n </v>
      </c>
    </row>
    <row r="8" spans="1:12">
      <c r="A8" s="34"/>
      <c r="B8" s="21" t="str">
        <f t="shared" si="0"/>
        <v/>
      </c>
      <c r="C8" s="23"/>
      <c r="D8" s="21" t="str">
        <f t="shared" si="1"/>
        <v/>
      </c>
      <c r="E8" s="34" t="s">
        <v>252</v>
      </c>
      <c r="F8" s="21" t="str">
        <f t="shared" si="2"/>
        <v xml:space="preserve">      stopCar();\n </v>
      </c>
    </row>
    <row r="9" spans="1:12">
      <c r="A9" s="34" t="s">
        <v>616</v>
      </c>
      <c r="B9" s="21" t="str">
        <f t="shared" si="0"/>
        <v xml:space="preserve">  //2.字串轉成陣列\n </v>
      </c>
      <c r="C9" s="23"/>
      <c r="D9" s="21" t="str">
        <f t="shared" si="1"/>
        <v/>
      </c>
      <c r="E9" s="34" t="s">
        <v>251</v>
      </c>
      <c r="F9" s="21" t="str">
        <f t="shared" si="2"/>
        <v xml:space="preserve">      delay(RTimer);\n </v>
      </c>
    </row>
    <row r="10" spans="1:12">
      <c r="A10" s="34" t="s">
        <v>617</v>
      </c>
      <c r="B10" s="21" t="str">
        <f t="shared" si="0"/>
        <v xml:space="preserve">  //使用 strtok() 函数分割字符串\n </v>
      </c>
      <c r="C10" s="23"/>
      <c r="D10" s="21" t="str">
        <f t="shared" si="1"/>
        <v/>
      </c>
      <c r="E10" s="34" t="s">
        <v>638</v>
      </c>
      <c r="F10" s="21" t="str">
        <f t="shared" si="2"/>
        <v xml:space="preserve">      Serial.println("右轉,");\n </v>
      </c>
    </row>
    <row r="11" spans="1:12">
      <c r="A11" s="34" t="s">
        <v>618</v>
      </c>
      <c r="B11" s="21" t="str">
        <f t="shared" si="0"/>
        <v xml:space="preserve">  int cacheLength = 200;  //太小會裝不下\n </v>
      </c>
      <c r="C11" s="23"/>
      <c r="D11" s="21" t="str">
        <f t="shared" si="1"/>
        <v/>
      </c>
      <c r="E11" s="34" t="s">
        <v>639</v>
      </c>
      <c r="F11" s="21" t="str">
        <f t="shared" si="2"/>
        <v xml:space="preserve">    } else if (pathCarMotor[i] == "L") {\n </v>
      </c>
    </row>
    <row r="12" spans="1:12">
      <c r="A12" s="34" t="s">
        <v>619</v>
      </c>
      <c r="B12" s="21" t="str">
        <f t="shared" si="0"/>
        <v xml:space="preserve">  String pathCarMotor[cacheLength];\n </v>
      </c>
      <c r="C12" s="23"/>
      <c r="D12" s="21" t="str">
        <f t="shared" si="1"/>
        <v/>
      </c>
      <c r="E12" s="34" t="s">
        <v>640</v>
      </c>
      <c r="F12" s="21" t="str">
        <f t="shared" si="2"/>
        <v xml:space="preserve">      turnLeft();\n </v>
      </c>
    </row>
    <row r="13" spans="1:12">
      <c r="A13" s="34" t="s">
        <v>620</v>
      </c>
      <c r="B13" s="21" t="str">
        <f t="shared" si="0"/>
        <v xml:space="preserve">  char* token = strtok((char*)stringPathCarMotor.c_str(), ",");\n </v>
      </c>
      <c r="C13" s="23"/>
      <c r="D13" s="21" t="str">
        <f t="shared" si="1"/>
        <v/>
      </c>
      <c r="E13" s="34" t="s">
        <v>641</v>
      </c>
      <c r="F13" s="21" t="str">
        <f t="shared" si="2"/>
        <v xml:space="preserve">      delay(LTimer);\n </v>
      </c>
    </row>
    <row r="14" spans="1:12">
      <c r="A14" s="34" t="s">
        <v>621</v>
      </c>
      <c r="B14" s="21" t="str">
        <f t="shared" si="0"/>
        <v xml:space="preserve">  int tokenLen = 0;\n </v>
      </c>
      <c r="C14" s="23"/>
      <c r="D14" s="21" t="str">
        <f t="shared" si="1"/>
        <v/>
      </c>
      <c r="E14" s="34" t="s">
        <v>252</v>
      </c>
      <c r="F14" s="21" t="str">
        <f t="shared" si="2"/>
        <v xml:space="preserve">      stopCar();\n </v>
      </c>
    </row>
    <row r="15" spans="1:12">
      <c r="A15" s="34" t="s">
        <v>622</v>
      </c>
      <c r="B15" s="21" t="str">
        <f t="shared" si="0"/>
        <v xml:space="preserve">  //字串轉成陣列\n </v>
      </c>
      <c r="C15" s="23"/>
      <c r="D15" s="21" t="str">
        <f t="shared" si="1"/>
        <v/>
      </c>
      <c r="E15" s="34" t="s">
        <v>641</v>
      </c>
      <c r="F15" s="21" t="str">
        <f t="shared" si="2"/>
        <v xml:space="preserve">      delay(LTimer);\n </v>
      </c>
    </row>
    <row r="16" spans="1:12">
      <c r="A16" s="34" t="s">
        <v>623</v>
      </c>
      <c r="B16" s="21" t="str">
        <f t="shared" si="0"/>
        <v xml:space="preserve">  while (token != NULL &amp;&amp; tokenLen &lt; cacheLength) {\n </v>
      </c>
      <c r="C16" s="23"/>
      <c r="D16" s="21" t="str">
        <f t="shared" si="1"/>
        <v/>
      </c>
      <c r="E16" s="34" t="s">
        <v>642</v>
      </c>
      <c r="F16" s="21" t="str">
        <f t="shared" si="2"/>
        <v xml:space="preserve">      Serial.println("左轉,");\n </v>
      </c>
    </row>
    <row r="17" spans="1:6">
      <c r="A17" s="34" t="s">
        <v>624</v>
      </c>
      <c r="B17" s="21" t="str">
        <f t="shared" si="0"/>
        <v xml:space="preserve">    pathCarMotor[tokenLen] = token;\n </v>
      </c>
      <c r="C17" s="23"/>
      <c r="D17" s="21" t="str">
        <f t="shared" si="1"/>
        <v/>
      </c>
      <c r="E17" s="34" t="s">
        <v>21</v>
      </c>
      <c r="F17" s="21" t="str">
        <f t="shared" si="2"/>
        <v xml:space="preserve">    }\n </v>
      </c>
    </row>
    <row r="18" spans="1:6">
      <c r="A18" s="34" t="s">
        <v>625</v>
      </c>
      <c r="B18" s="21" t="str">
        <f t="shared" si="0"/>
        <v xml:space="preserve">    token = strtok(NULL, ",");\n </v>
      </c>
      <c r="C18" s="23"/>
      <c r="D18" s="21" t="str">
        <f t="shared" si="1"/>
        <v/>
      </c>
      <c r="E18" s="34" t="s">
        <v>643</v>
      </c>
      <c r="F18" s="21" t="str">
        <f t="shared" si="2"/>
        <v xml:space="preserve">  }//end for\n </v>
      </c>
    </row>
    <row r="19" spans="1:6">
      <c r="A19" s="34" t="s">
        <v>626</v>
      </c>
      <c r="B19" s="21" t="str">
        <f t="shared" si="0"/>
        <v xml:space="preserve">    tokenLen++;\n </v>
      </c>
      <c r="C19" s="23"/>
      <c r="D19" s="21" t="str">
        <f t="shared" si="1"/>
        <v/>
      </c>
      <c r="E19" s="34" t="s">
        <v>644</v>
      </c>
      <c r="F19" s="21" t="str">
        <f t="shared" si="2"/>
        <v xml:space="preserve">}//end goCar\n </v>
      </c>
    </row>
    <row r="20" spans="1:6">
      <c r="A20" s="34" t="s">
        <v>7</v>
      </c>
      <c r="B20" s="21" t="str">
        <f t="shared" si="0"/>
        <v xml:space="preserve">  }\n </v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34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34" t="s">
        <v>627</v>
      </c>
      <c r="B22" s="21" t="str">
        <f t="shared" si="0"/>
        <v xml:space="preserve">  //3.開始移動車子\n </v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34" t="s">
        <v>628</v>
      </c>
      <c r="B23" s="21" t="str">
        <f t="shared" si="0"/>
        <v xml:space="preserve">  int countPathXY = 1;\n </v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34" t="s">
        <v>629</v>
      </c>
      <c r="B24" s="21" t="str">
        <f t="shared" si="0"/>
        <v xml:space="preserve">  for (int i = 0; i &lt; tokenLen; i++) { \n </v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34" t="s">
        <v>630</v>
      </c>
      <c r="B25" s="21" t="str">
        <f t="shared" si="0"/>
        <v xml:space="preserve">    if (pathCarMotor[i] == "F") {\n </v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34" t="s">
        <v>631</v>
      </c>
      <c r="B26" s="21" t="str">
        <f t="shared" si="0"/>
        <v xml:space="preserve">      //AI識別行人,車子\n </v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34" t="s">
        <v>632</v>
      </c>
      <c r="B27" s="21" t="str">
        <f t="shared" si="0"/>
        <v xml:space="preserve">      //循跡感測\n </v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34" t="s">
        <v>633</v>
      </c>
      <c r="B28" s="21" t="str">
        <f t="shared" si="0"/>
        <v xml:space="preserve">      //雲端平台模擬GPS\n </v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88"/>
  <sheetViews>
    <sheetView zoomScale="85" zoomScaleNormal="85" workbookViewId="0">
      <selection activeCell="C5" sqref="C5"/>
    </sheetView>
  </sheetViews>
  <sheetFormatPr defaultRowHeight="16.5"/>
  <cols>
    <col min="1" max="1" width="25.875" customWidth="1"/>
    <col min="2" max="2" width="10.125" customWidth="1"/>
    <col min="4" max="4" width="2.5" style="27" customWidth="1"/>
    <col min="5" max="5" width="26.875" customWidth="1"/>
    <col min="6" max="6" width="7.25" customWidth="1"/>
    <col min="8" max="8" width="2.625" style="27" customWidth="1"/>
    <col min="9" max="9" width="34.375" customWidth="1"/>
    <col min="10" max="10" width="20" customWidth="1"/>
  </cols>
  <sheetData>
    <row r="1" spans="1:13">
      <c r="A1" t="s">
        <v>41</v>
      </c>
      <c r="B1" s="30" t="s">
        <v>42</v>
      </c>
      <c r="C1" s="6" t="str">
        <f>"var code ="&amp;B2&amp;";"</f>
        <v>var code ='AiDetect();';</v>
      </c>
      <c r="D1" s="27" t="s">
        <v>44</v>
      </c>
      <c r="E1" t="s">
        <v>41</v>
      </c>
      <c r="F1" s="30" t="s">
        <v>43</v>
      </c>
      <c r="G1" s="6" t="str">
        <f>"var code ='"&amp;_xlfn.CONCAT(F2:F999)&amp;"';"</f>
        <v>var code ='';</v>
      </c>
      <c r="I1" t="s">
        <v>41</v>
      </c>
      <c r="J1" s="30" t="s">
        <v>51</v>
      </c>
      <c r="K1" s="6" t="str">
        <f>"var code ="&amp;_xlfn.CONCAT(J2:J3)&amp;";"</f>
        <v>var code =;</v>
      </c>
    </row>
    <row r="2" spans="1:13" ht="27.75">
      <c r="A2" s="13" t="s">
        <v>645</v>
      </c>
      <c r="B2" s="21" t="str">
        <f>IF(NOT(ISBLANK(A2)),A2,"")</f>
        <v>'AiDetect();'</v>
      </c>
      <c r="C2" s="20">
        <v>33</v>
      </c>
      <c r="D2" s="28"/>
      <c r="E2" s="18"/>
      <c r="F2" s="21" t="str">
        <f>IF(NOT(ISBLANK(E2)),E2&amp;"\n ","")</f>
        <v/>
      </c>
      <c r="I2" s="26"/>
      <c r="J2" s="21" t="str">
        <f>IF(NOT(ISBLANK(I2)),I2&amp;"+'\n '+","")</f>
        <v/>
      </c>
      <c r="M2" s="31" t="s">
        <v>53</v>
      </c>
    </row>
    <row r="3" spans="1:13">
      <c r="A3" s="18"/>
      <c r="B3" s="21" t="str">
        <f t="shared" ref="B3:B66" si="0">IF(NOT(ISBLANK(A3)),A3,"")</f>
        <v/>
      </c>
      <c r="C3" s="6" t="str">
        <f>"var code ="&amp;B4&amp;";"</f>
        <v>var code ='trackForward();';</v>
      </c>
      <c r="D3" s="29"/>
      <c r="E3" s="26"/>
      <c r="F3" s="21" t="str">
        <f t="shared" ref="F3:F66" si="1">IF(NOT(ISBLANK(E3)),E3&amp;"\n ","")</f>
        <v/>
      </c>
      <c r="I3" s="38"/>
      <c r="J3" s="21" t="str">
        <f t="shared" ref="J3:J66" si="2">IF(NOT(ISBLANK(I3)),I3&amp;"+'\n '+","")</f>
        <v/>
      </c>
      <c r="K3" s="20"/>
    </row>
    <row r="4" spans="1:13">
      <c r="A4" s="13" t="s">
        <v>646</v>
      </c>
      <c r="B4" s="21" t="str">
        <f t="shared" si="0"/>
        <v>'trackForward();'</v>
      </c>
      <c r="C4" s="20">
        <v>34</v>
      </c>
      <c r="D4" s="28"/>
      <c r="E4" s="19"/>
      <c r="F4" s="21" t="str">
        <f t="shared" si="1"/>
        <v/>
      </c>
      <c r="I4" s="26"/>
      <c r="J4" s="21" t="str">
        <f t="shared" si="2"/>
        <v/>
      </c>
      <c r="K4" s="20"/>
    </row>
    <row r="5" spans="1:13">
      <c r="A5" s="19"/>
      <c r="B5" s="21" t="str">
        <f t="shared" si="0"/>
        <v/>
      </c>
      <c r="C5" s="6" t="str">
        <f>"var code ="&amp;B6&amp;";"</f>
        <v>var code ='ESP32Serial.print(String(CAR_GPS) + "," + pathXY[countPathXY++]);';</v>
      </c>
      <c r="D5" s="29"/>
      <c r="E5" s="19"/>
      <c r="F5" s="21" t="str">
        <f t="shared" si="1"/>
        <v/>
      </c>
      <c r="I5" s="26"/>
      <c r="J5" s="21" t="str">
        <f t="shared" si="2"/>
        <v/>
      </c>
      <c r="K5" s="20"/>
    </row>
    <row r="6" spans="1:13">
      <c r="A6" s="13" t="s">
        <v>647</v>
      </c>
      <c r="B6" s="21" t="str">
        <f t="shared" si="0"/>
        <v>'ESP32Serial.print(String(CAR_GPS) + "," + pathXY[countPathXY++]);'</v>
      </c>
      <c r="C6" s="20">
        <v>35</v>
      </c>
      <c r="D6" s="29"/>
      <c r="E6" s="18"/>
      <c r="F6" s="21" t="str">
        <f t="shared" si="1"/>
        <v/>
      </c>
      <c r="I6" s="26"/>
      <c r="J6" s="21" t="str">
        <f t="shared" si="2"/>
        <v/>
      </c>
      <c r="K6" s="20"/>
    </row>
    <row r="7" spans="1:13">
      <c r="A7" s="18"/>
      <c r="B7" s="21" t="str">
        <f t="shared" si="0"/>
        <v/>
      </c>
      <c r="C7" s="20"/>
      <c r="D7" s="29"/>
      <c r="E7" s="18"/>
      <c r="F7" s="21" t="str">
        <f t="shared" si="1"/>
        <v/>
      </c>
      <c r="I7" s="26"/>
      <c r="J7" s="21" t="str">
        <f t="shared" si="2"/>
        <v/>
      </c>
      <c r="K7" s="20"/>
    </row>
    <row r="8" spans="1:13">
      <c r="A8" s="26"/>
      <c r="B8" s="21" t="str">
        <f t="shared" si="0"/>
        <v/>
      </c>
      <c r="C8" s="20"/>
      <c r="D8" s="29"/>
      <c r="E8" s="18"/>
      <c r="F8" s="21" t="str">
        <f t="shared" si="1"/>
        <v/>
      </c>
      <c r="I8" s="26"/>
      <c r="J8" s="21" t="str">
        <f t="shared" si="2"/>
        <v/>
      </c>
      <c r="K8" s="20"/>
    </row>
    <row r="9" spans="1:13">
      <c r="A9" s="18"/>
      <c r="B9" s="21" t="str">
        <f t="shared" si="0"/>
        <v/>
      </c>
      <c r="C9" s="20"/>
      <c r="D9" s="29"/>
      <c r="E9" s="18"/>
      <c r="F9" s="21" t="str">
        <f t="shared" si="1"/>
        <v/>
      </c>
      <c r="I9" s="26"/>
      <c r="J9" s="21" t="str">
        <f t="shared" si="2"/>
        <v/>
      </c>
      <c r="K9" s="20"/>
    </row>
    <row r="10" spans="1:13">
      <c r="A10" s="26"/>
      <c r="B10" s="21" t="str">
        <f t="shared" si="0"/>
        <v/>
      </c>
      <c r="C10" s="20"/>
      <c r="D10" s="29"/>
      <c r="E10" s="18"/>
      <c r="F10" s="21" t="str">
        <f t="shared" si="1"/>
        <v/>
      </c>
      <c r="I10" s="26"/>
      <c r="J10" s="21" t="str">
        <f t="shared" si="2"/>
        <v/>
      </c>
      <c r="K10" s="20"/>
    </row>
    <row r="11" spans="1:13">
      <c r="A11" s="18"/>
      <c r="B11" s="21" t="str">
        <f t="shared" si="0"/>
        <v/>
      </c>
      <c r="C11" s="20"/>
      <c r="D11" s="29"/>
      <c r="E11" s="18"/>
      <c r="F11" s="21" t="str">
        <f t="shared" si="1"/>
        <v/>
      </c>
      <c r="I11" s="26"/>
      <c r="J11" s="21" t="str">
        <f t="shared" si="2"/>
        <v/>
      </c>
      <c r="K11" s="20"/>
    </row>
    <row r="12" spans="1:13">
      <c r="A12" s="26"/>
      <c r="B12" s="21" t="str">
        <f t="shared" si="0"/>
        <v/>
      </c>
      <c r="C12" s="20"/>
      <c r="D12" s="29"/>
      <c r="E12" s="18"/>
      <c r="F12" s="21" t="str">
        <f t="shared" si="1"/>
        <v/>
      </c>
      <c r="I12" s="26"/>
      <c r="J12" s="21" t="str">
        <f t="shared" si="2"/>
        <v/>
      </c>
      <c r="K12" s="20"/>
    </row>
    <row r="13" spans="1:13">
      <c r="A13" s="18"/>
      <c r="B13" s="21" t="str">
        <f t="shared" si="0"/>
        <v/>
      </c>
      <c r="D13" s="29"/>
      <c r="E13" s="18"/>
      <c r="F13" s="21" t="str">
        <f t="shared" si="1"/>
        <v/>
      </c>
      <c r="I13" s="26"/>
      <c r="J13" s="21" t="str">
        <f t="shared" si="2"/>
        <v/>
      </c>
      <c r="K13" s="20"/>
    </row>
    <row r="14" spans="1:13">
      <c r="A14" s="18"/>
      <c r="B14" s="21" t="str">
        <f t="shared" si="0"/>
        <v/>
      </c>
      <c r="D14" s="29"/>
      <c r="E14" s="18"/>
      <c r="F14" s="21" t="str">
        <f t="shared" si="1"/>
        <v/>
      </c>
      <c r="I14" s="26"/>
      <c r="J14" s="21" t="str">
        <f t="shared" si="2"/>
        <v/>
      </c>
      <c r="K14" s="20"/>
    </row>
    <row r="15" spans="1:13">
      <c r="A15" s="18"/>
      <c r="B15" s="21" t="str">
        <f t="shared" si="0"/>
        <v/>
      </c>
      <c r="E15" s="18"/>
      <c r="F15" s="21" t="str">
        <f t="shared" si="1"/>
        <v/>
      </c>
      <c r="I15" s="26"/>
      <c r="J15" s="21" t="str">
        <f t="shared" si="2"/>
        <v/>
      </c>
      <c r="K15" s="20"/>
    </row>
    <row r="16" spans="1:13">
      <c r="A16" s="19"/>
      <c r="B16" s="21" t="str">
        <f t="shared" si="0"/>
        <v/>
      </c>
      <c r="E16" s="19"/>
      <c r="F16" s="21" t="str">
        <f t="shared" si="1"/>
        <v/>
      </c>
      <c r="I16" s="26"/>
      <c r="J16" s="21" t="str">
        <f t="shared" si="2"/>
        <v/>
      </c>
      <c r="K16" s="20"/>
    </row>
    <row r="17" spans="1:12">
      <c r="A17" s="18"/>
      <c r="B17" s="21" t="str">
        <f t="shared" si="0"/>
        <v/>
      </c>
      <c r="E17" s="18"/>
      <c r="F17" s="21" t="str">
        <f t="shared" si="1"/>
        <v/>
      </c>
      <c r="I17" s="26"/>
      <c r="J17" s="21" t="str">
        <f t="shared" si="2"/>
        <v/>
      </c>
      <c r="K17" s="20"/>
    </row>
    <row r="18" spans="1:12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  <c r="K18" s="20"/>
    </row>
    <row r="19" spans="1:12">
      <c r="A19" s="18"/>
      <c r="B19" s="21" t="str">
        <f t="shared" si="0"/>
        <v/>
      </c>
      <c r="E19" s="18"/>
      <c r="F19" s="21" t="str">
        <f t="shared" si="1"/>
        <v/>
      </c>
      <c r="I19" s="26"/>
      <c r="J19" s="21" t="str">
        <f t="shared" si="2"/>
        <v/>
      </c>
      <c r="K19" s="20"/>
    </row>
    <row r="20" spans="1:12">
      <c r="A20" s="18"/>
      <c r="B20" s="21" t="str">
        <f t="shared" si="0"/>
        <v/>
      </c>
      <c r="E20" s="18"/>
      <c r="F20" s="21" t="str">
        <f t="shared" si="1"/>
        <v/>
      </c>
      <c r="I20" s="26"/>
      <c r="J20" s="21" t="str">
        <f t="shared" si="2"/>
        <v/>
      </c>
      <c r="K20" s="20"/>
    </row>
    <row r="21" spans="1:12">
      <c r="A21" s="18"/>
      <c r="B21" s="21" t="str">
        <f t="shared" si="0"/>
        <v/>
      </c>
      <c r="E21" s="18"/>
      <c r="F21" s="21" t="str">
        <f t="shared" si="1"/>
        <v/>
      </c>
      <c r="I21" s="26"/>
      <c r="J21" s="21" t="str">
        <f t="shared" si="2"/>
        <v/>
      </c>
      <c r="K21" s="20"/>
    </row>
    <row r="22" spans="1:12">
      <c r="A22" s="18"/>
      <c r="B22" s="21" t="str">
        <f t="shared" si="0"/>
        <v/>
      </c>
      <c r="E22" s="18"/>
      <c r="F22" s="21" t="str">
        <f t="shared" si="1"/>
        <v/>
      </c>
      <c r="I22" s="26"/>
      <c r="J22" s="21" t="str">
        <f t="shared" si="2"/>
        <v/>
      </c>
      <c r="K22" s="20"/>
    </row>
    <row r="23" spans="1:12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  <c r="K23" s="20"/>
      <c r="L23" s="30"/>
    </row>
    <row r="24" spans="1:12">
      <c r="A24" s="18"/>
      <c r="B24" s="21" t="str">
        <f t="shared" si="0"/>
        <v/>
      </c>
      <c r="E24" s="18"/>
      <c r="F24" s="21" t="str">
        <f t="shared" si="1"/>
        <v/>
      </c>
      <c r="I24" s="26"/>
      <c r="J24" s="21" t="str">
        <f t="shared" si="2"/>
        <v/>
      </c>
      <c r="K24" s="20"/>
    </row>
    <row r="25" spans="1:12">
      <c r="A25" s="18"/>
      <c r="B25" s="21" t="str">
        <f t="shared" si="0"/>
        <v/>
      </c>
      <c r="E25" s="18"/>
      <c r="F25" s="21" t="str">
        <f t="shared" si="1"/>
        <v/>
      </c>
      <c r="I25" s="26"/>
      <c r="J25" s="21" t="str">
        <f t="shared" si="2"/>
        <v/>
      </c>
      <c r="K25" s="20"/>
    </row>
    <row r="26" spans="1:12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  <c r="K26" s="20"/>
    </row>
    <row r="27" spans="1:12">
      <c r="A27" s="18"/>
      <c r="B27" s="21" t="str">
        <f t="shared" si="0"/>
        <v/>
      </c>
      <c r="E27" s="18"/>
      <c r="F27" s="21" t="str">
        <f t="shared" si="1"/>
        <v/>
      </c>
      <c r="I27" s="26"/>
      <c r="J27" s="21" t="str">
        <f t="shared" si="2"/>
        <v/>
      </c>
      <c r="K27" s="20"/>
    </row>
    <row r="28" spans="1:12">
      <c r="A28" s="18"/>
      <c r="B28" s="21" t="str">
        <f t="shared" si="0"/>
        <v/>
      </c>
      <c r="E28" s="18"/>
      <c r="F28" s="21" t="str">
        <f t="shared" si="1"/>
        <v/>
      </c>
      <c r="I28" s="26"/>
      <c r="J28" s="21" t="str">
        <f t="shared" si="2"/>
        <v/>
      </c>
      <c r="K28" s="20"/>
    </row>
    <row r="29" spans="1:12">
      <c r="A29" s="18"/>
      <c r="B29" s="21" t="str">
        <f t="shared" si="0"/>
        <v/>
      </c>
      <c r="E29" s="18"/>
      <c r="F29" s="21" t="str">
        <f t="shared" si="1"/>
        <v/>
      </c>
      <c r="I29" s="26"/>
      <c r="J29" s="21" t="str">
        <f t="shared" si="2"/>
        <v/>
      </c>
    </row>
    <row r="30" spans="1:12">
      <c r="A30" s="18"/>
      <c r="B30" s="21" t="str">
        <f t="shared" si="0"/>
        <v/>
      </c>
      <c r="E30" s="18"/>
      <c r="F30" s="21" t="str">
        <f t="shared" si="1"/>
        <v/>
      </c>
      <c r="I30" s="26"/>
      <c r="J30" s="21" t="str">
        <f t="shared" si="2"/>
        <v/>
      </c>
    </row>
    <row r="31" spans="1:12">
      <c r="A31" s="18"/>
      <c r="B31" s="21" t="str">
        <f t="shared" si="0"/>
        <v/>
      </c>
      <c r="E31" s="18"/>
      <c r="F31" s="21" t="str">
        <f t="shared" si="1"/>
        <v/>
      </c>
      <c r="I31" s="26"/>
      <c r="J31" s="21" t="str">
        <f t="shared" si="2"/>
        <v/>
      </c>
    </row>
    <row r="32" spans="1:12">
      <c r="A32" s="18"/>
      <c r="B32" s="21" t="str">
        <f t="shared" si="0"/>
        <v/>
      </c>
      <c r="E32" s="18"/>
      <c r="F32" s="21" t="str">
        <f t="shared" si="1"/>
        <v/>
      </c>
      <c r="I32" s="26"/>
      <c r="J32" s="21" t="str">
        <f t="shared" si="2"/>
        <v/>
      </c>
    </row>
    <row r="33" spans="1:11">
      <c r="A33" s="18"/>
      <c r="B33" s="21" t="str">
        <f t="shared" si="0"/>
        <v/>
      </c>
      <c r="E33" s="18"/>
      <c r="F33" s="21" t="str">
        <f t="shared" si="1"/>
        <v/>
      </c>
      <c r="I33" s="26"/>
      <c r="J33" s="21" t="str">
        <f t="shared" si="2"/>
        <v/>
      </c>
    </row>
    <row r="34" spans="1:11">
      <c r="A34" s="18"/>
      <c r="B34" s="21" t="str">
        <f t="shared" si="0"/>
        <v/>
      </c>
      <c r="E34" s="18"/>
      <c r="F34" s="21" t="str">
        <f t="shared" si="1"/>
        <v/>
      </c>
      <c r="I34" s="26"/>
      <c r="J34" s="21" t="str">
        <f t="shared" si="2"/>
        <v/>
      </c>
    </row>
    <row r="35" spans="1:11">
      <c r="A35" s="18"/>
      <c r="B35" s="21" t="str">
        <f t="shared" si="0"/>
        <v/>
      </c>
      <c r="E35" s="18"/>
      <c r="F35" s="21" t="str">
        <f t="shared" si="1"/>
        <v/>
      </c>
      <c r="I35" s="26"/>
      <c r="J35" s="21" t="str">
        <f t="shared" si="2"/>
        <v/>
      </c>
    </row>
    <row r="36" spans="1:11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  <c r="K36" s="6" t="str">
        <f>"var code ="&amp;_xlfn.CONCAT(J37:J40)&amp;";"</f>
        <v>var code =;</v>
      </c>
    </row>
    <row r="37" spans="1:11">
      <c r="A37" s="18"/>
      <c r="B37" s="21" t="str">
        <f t="shared" si="0"/>
        <v/>
      </c>
      <c r="E37" s="18"/>
      <c r="F37" s="21" t="str">
        <f t="shared" si="1"/>
        <v/>
      </c>
      <c r="I37" s="26"/>
      <c r="J37" s="21" t="str">
        <f t="shared" si="2"/>
        <v/>
      </c>
    </row>
    <row r="38" spans="1:11">
      <c r="A38" s="18"/>
      <c r="B38" s="21" t="str">
        <f t="shared" si="0"/>
        <v/>
      </c>
      <c r="E38" s="18"/>
      <c r="F38" s="21" t="str">
        <f t="shared" si="1"/>
        <v/>
      </c>
      <c r="I38" s="26"/>
      <c r="J38" s="21" t="str">
        <f t="shared" si="2"/>
        <v/>
      </c>
    </row>
    <row r="39" spans="1:11">
      <c r="A39" s="3"/>
      <c r="B39" s="21" t="str">
        <f t="shared" si="0"/>
        <v/>
      </c>
      <c r="E39" s="3"/>
      <c r="F39" s="21" t="str">
        <f t="shared" si="1"/>
        <v/>
      </c>
      <c r="I39" s="26"/>
      <c r="J39" s="21" t="str">
        <f t="shared" si="2"/>
        <v/>
      </c>
    </row>
    <row r="40" spans="1:11">
      <c r="A40" s="18"/>
      <c r="B40" s="21" t="str">
        <f t="shared" si="0"/>
        <v/>
      </c>
      <c r="E40" s="18"/>
      <c r="F40" s="21" t="str">
        <f t="shared" si="1"/>
        <v/>
      </c>
      <c r="I40" s="26"/>
      <c r="J40" s="21" t="str">
        <f t="shared" si="2"/>
        <v/>
      </c>
    </row>
    <row r="41" spans="1:11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1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1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1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1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1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1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1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IF(NOT(ISBLANK(I67)),I67&amp;"+'\n '+","")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zoomScale="85" zoomScaleNormal="85" workbookViewId="0">
      <selection activeCell="G8" sqref="G8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26</v>
      </c>
      <c r="C1" s="3" t="s">
        <v>28</v>
      </c>
      <c r="E1" s="3" t="s">
        <v>27</v>
      </c>
      <c r="G1" t="s">
        <v>6</v>
      </c>
      <c r="H1" s="7" t="str">
        <f>"Blockly.Arduino.functions_['"&amp;H2&amp;"'] = '"&amp;H3&amp;"' + "&amp;H4&amp;" + '"&amp;H5&amp;"';"</f>
        <v>Blockly.Arduino.functions_['0'] = '//接收訊息：Mega→ESP32\n void UartGetFromMega() {  \n   while (MegaSerial.available()) {\n     String str = MegaSerial.readString();\n     Serial.println(str);\n ' + statements_msg + '}//while\n }\n ';</v>
      </c>
    </row>
    <row r="2" spans="1:12">
      <c r="A2" s="18" t="s">
        <v>29</v>
      </c>
      <c r="B2" s="21" t="str">
        <f>IF(NOT(ISBLANK(A2)),A2&amp;"\n ","")</f>
        <v xml:space="preserve">//接收訊息：Mega→ESP32\n </v>
      </c>
      <c r="C2" s="24" t="s">
        <v>35</v>
      </c>
      <c r="D2" s="21" t="str">
        <f>IF(NOT(ISBLANK(C2)),C2,"")</f>
        <v>statements_msg</v>
      </c>
      <c r="E2" s="18" t="s">
        <v>34</v>
      </c>
      <c r="F2" s="21" t="str">
        <f>IF(NOT(ISBLANK(E2)),E2&amp;"\n ","")</f>
        <v xml:space="preserve">}//while\n </v>
      </c>
      <c r="G2" s="4" t="s">
        <v>5</v>
      </c>
      <c r="H2" s="5">
        <f>變數!$A$4</f>
        <v>0</v>
      </c>
    </row>
    <row r="3" spans="1:12">
      <c r="A3" s="18" t="s">
        <v>30</v>
      </c>
      <c r="B3" s="21" t="str">
        <f t="shared" ref="B3:B66" si="0">IF(NOT(ISBLANK(A3)),A3&amp;"\n ","")</f>
        <v xml:space="preserve">void UartGetFromMega() {  \n </v>
      </c>
      <c r="C3" s="23"/>
      <c r="D3" s="21" t="str">
        <f t="shared" ref="D3:D66" si="1">IF(NOT(ISBLANK(C3)),C3,"")</f>
        <v/>
      </c>
      <c r="E3" s="18" t="s">
        <v>8</v>
      </c>
      <c r="F3" s="21" t="str">
        <f t="shared" ref="F3:F66" si="2">IF(NOT(ISBLANK(E3)),E3&amp;"\n ","")</f>
        <v xml:space="preserve">}\n </v>
      </c>
      <c r="G3" s="5" t="s">
        <v>38</v>
      </c>
      <c r="H3" s="5" t="str">
        <f>_xlfn.CONCAT(B2:B999)</f>
        <v xml:space="preserve">//接收訊息：Mega→ESP32\n void UartGetFromMega() {  \n   while (MegaSerial.available()) {\n     String str = MegaSerial.readString();\n     Serial.println(str);\n </v>
      </c>
      <c r="I3" s="25"/>
      <c r="J3" s="25"/>
      <c r="K3" s="25"/>
      <c r="L3" s="25"/>
    </row>
    <row r="4" spans="1:12">
      <c r="A4" s="18" t="s">
        <v>31</v>
      </c>
      <c r="B4" s="21" t="str">
        <f t="shared" si="0"/>
        <v xml:space="preserve">  while (MegaSerial.available()) {\n </v>
      </c>
      <c r="C4" s="23"/>
      <c r="D4" s="21" t="str">
        <f t="shared" si="1"/>
        <v/>
      </c>
      <c r="E4" s="23"/>
      <c r="F4" s="21" t="str">
        <f t="shared" si="2"/>
        <v/>
      </c>
      <c r="G4" s="5" t="s">
        <v>39</v>
      </c>
      <c r="H4" s="4" t="str">
        <f>D2</f>
        <v>statements_msg</v>
      </c>
    </row>
    <row r="5" spans="1:12">
      <c r="A5" s="18" t="s">
        <v>32</v>
      </c>
      <c r="B5" s="21" t="str">
        <f t="shared" si="0"/>
        <v xml:space="preserve">    String str = MegaSerial.readString();\n </v>
      </c>
      <c r="C5" s="23"/>
      <c r="D5" s="21" t="str">
        <f t="shared" si="1"/>
        <v/>
      </c>
      <c r="E5" s="23"/>
      <c r="F5" s="21" t="str">
        <f t="shared" si="2"/>
        <v/>
      </c>
      <c r="G5" s="5" t="s">
        <v>40</v>
      </c>
      <c r="H5" s="4" t="str">
        <f>_xlfn.CONCAT(F2:F999)</f>
        <v xml:space="preserve">}//while\n }\n </v>
      </c>
    </row>
    <row r="6" spans="1:12">
      <c r="A6" s="18" t="s">
        <v>33</v>
      </c>
      <c r="B6" s="21" t="str">
        <f t="shared" si="0"/>
        <v xml:space="preserve">    Serial.println(str);\n </v>
      </c>
      <c r="C6" s="23"/>
      <c r="D6" s="21" t="str">
        <f t="shared" si="1"/>
        <v/>
      </c>
      <c r="E6" s="23"/>
      <c r="F6" s="21" t="str">
        <f t="shared" si="2"/>
        <v/>
      </c>
    </row>
    <row r="7" spans="1:12">
      <c r="A7" s="18"/>
      <c r="B7" s="21" t="str">
        <f t="shared" si="0"/>
        <v/>
      </c>
      <c r="C7" s="23"/>
      <c r="D7" s="21" t="str">
        <f t="shared" si="1"/>
        <v/>
      </c>
      <c r="E7" s="23"/>
      <c r="F7" s="21" t="str">
        <f t="shared" si="2"/>
        <v/>
      </c>
    </row>
    <row r="8" spans="1:12">
      <c r="A8" s="18"/>
      <c r="B8" s="21" t="str">
        <f t="shared" si="0"/>
        <v/>
      </c>
      <c r="C8" s="23"/>
      <c r="D8" s="21" t="str">
        <f t="shared" si="1"/>
        <v/>
      </c>
      <c r="E8" s="23"/>
      <c r="F8" s="21" t="str">
        <f t="shared" si="2"/>
        <v/>
      </c>
    </row>
    <row r="9" spans="1:12">
      <c r="A9" s="18"/>
      <c r="B9" s="21" t="str">
        <f t="shared" si="0"/>
        <v/>
      </c>
      <c r="C9" s="23"/>
      <c r="D9" s="21" t="str">
        <f t="shared" si="1"/>
        <v/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3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3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3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3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3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3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8"/>
  <sheetViews>
    <sheetView zoomScale="85" zoomScaleNormal="85" workbookViewId="0">
      <selection activeCell="H6" sqref="H6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s="2" t="s">
        <v>56</v>
      </c>
      <c r="C1" s="3" t="s">
        <v>28</v>
      </c>
      <c r="E1" s="3" t="s">
        <v>57</v>
      </c>
      <c r="G1" t="s">
        <v>6</v>
      </c>
      <c r="H1" s="7" t="str">
        <f>"Blockly.Arduino.definitions_['"&amp;H2&amp;"'] = '"&amp;H3&amp;"' + "&amp;H4&amp;" + '"&amp;H5&amp;"';"</f>
        <v>Blockly.Arduino.definitions_['0'] = '' + statements_uart+statements_track+statements_trig+statements_carbox+statements_aicam+statements_sign+statements_l298n+statements_l298n2 + '';</v>
      </c>
    </row>
    <row r="2" spans="1:12">
      <c r="A2" s="18"/>
      <c r="B2" s="21" t="str">
        <f>IF(NOT(ISBLANK(A2)),A2&amp;"\n ","")</f>
        <v/>
      </c>
      <c r="C2" s="24" t="s">
        <v>58</v>
      </c>
      <c r="D2" s="21" t="str">
        <f>IF(NOT(ISBLANK(C2)),C2,"")</f>
        <v>statements_uart</v>
      </c>
      <c r="E2" s="18"/>
      <c r="F2" s="21" t="str">
        <f>IF(NOT(ISBLANK(E2)),E2&amp;"\n ","")</f>
        <v/>
      </c>
      <c r="G2" s="4" t="s">
        <v>5</v>
      </c>
      <c r="H2" s="5">
        <f>變數!$A$4</f>
        <v>0</v>
      </c>
    </row>
    <row r="3" spans="1:12">
      <c r="A3" s="18"/>
      <c r="B3" s="21" t="str">
        <f t="shared" ref="B3:B66" si="0">IF(NOT(ISBLANK(A3)),A3&amp;"\n ","")</f>
        <v/>
      </c>
      <c r="C3" s="24" t="s">
        <v>59</v>
      </c>
      <c r="D3" s="21" t="str">
        <f t="shared" ref="D3:D66" si="1">IF(NOT(ISBLANK(C3)),C3,"")</f>
        <v>statements_track</v>
      </c>
      <c r="E3" s="18"/>
      <c r="F3" s="21" t="str">
        <f t="shared" ref="F3:F66" si="2">IF(NOT(ISBLANK(E3)),E3&amp;"\n ","")</f>
        <v/>
      </c>
      <c r="G3" s="5" t="s">
        <v>38</v>
      </c>
      <c r="H3" s="5" t="str">
        <f>_xlfn.CONCAT(B2:B999)</f>
        <v/>
      </c>
      <c r="I3" s="25"/>
      <c r="J3" s="25"/>
      <c r="K3" s="25"/>
      <c r="L3" s="25"/>
    </row>
    <row r="4" spans="1:12">
      <c r="A4" s="18"/>
      <c r="B4" s="21" t="str">
        <f t="shared" si="0"/>
        <v/>
      </c>
      <c r="C4" s="24" t="s">
        <v>60</v>
      </c>
      <c r="D4" s="21" t="str">
        <f t="shared" si="1"/>
        <v>statements_trig</v>
      </c>
      <c r="E4" s="23"/>
      <c r="F4" s="21" t="str">
        <f t="shared" si="2"/>
        <v/>
      </c>
      <c r="G4" s="5" t="s">
        <v>39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>
      <c r="A5" s="18"/>
      <c r="B5" s="21" t="str">
        <f t="shared" si="0"/>
        <v/>
      </c>
      <c r="C5" s="24" t="s">
        <v>61</v>
      </c>
      <c r="D5" s="21" t="str">
        <f t="shared" si="1"/>
        <v>statements_carbox</v>
      </c>
      <c r="E5" s="23"/>
      <c r="F5" s="21" t="str">
        <f t="shared" si="2"/>
        <v/>
      </c>
      <c r="G5" s="5" t="s">
        <v>40</v>
      </c>
      <c r="H5" s="4" t="str">
        <f>_xlfn.CONCAT(F2:F999)</f>
        <v/>
      </c>
    </row>
    <row r="6" spans="1:12">
      <c r="A6" s="18"/>
      <c r="B6" s="21" t="str">
        <f t="shared" si="0"/>
        <v/>
      </c>
      <c r="C6" s="24" t="s">
        <v>62</v>
      </c>
      <c r="D6" s="21" t="str">
        <f t="shared" si="1"/>
        <v>statements_aicam</v>
      </c>
      <c r="E6" s="23"/>
      <c r="F6" s="21" t="str">
        <f t="shared" si="2"/>
        <v/>
      </c>
    </row>
    <row r="7" spans="1:12">
      <c r="A7" s="18"/>
      <c r="B7" s="21" t="str">
        <f t="shared" si="0"/>
        <v/>
      </c>
      <c r="C7" s="24" t="s">
        <v>63</v>
      </c>
      <c r="D7" s="21" t="str">
        <f t="shared" si="1"/>
        <v>statements_sign</v>
      </c>
      <c r="E7" s="23"/>
      <c r="F7" s="21" t="str">
        <f t="shared" si="2"/>
        <v/>
      </c>
    </row>
    <row r="8" spans="1:12">
      <c r="A8" s="18"/>
      <c r="B8" s="21" t="str">
        <f t="shared" si="0"/>
        <v/>
      </c>
      <c r="C8" s="24" t="s">
        <v>64</v>
      </c>
      <c r="D8" s="21" t="str">
        <f t="shared" si="1"/>
        <v>statements_l298n</v>
      </c>
      <c r="E8" s="23"/>
      <c r="F8" s="21" t="str">
        <f t="shared" si="2"/>
        <v/>
      </c>
    </row>
    <row r="9" spans="1:12">
      <c r="A9" s="18"/>
      <c r="B9" s="21" t="str">
        <f t="shared" si="0"/>
        <v/>
      </c>
      <c r="C9" s="24" t="s">
        <v>65</v>
      </c>
      <c r="D9" s="21" t="str">
        <f t="shared" si="1"/>
        <v>statements_l298n2</v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4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4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4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4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4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4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9"/>
  <sheetViews>
    <sheetView zoomScale="85" zoomScaleNormal="85" workbookViewId="0">
      <selection activeCell="I9" sqref="I9"/>
    </sheetView>
  </sheetViews>
  <sheetFormatPr defaultRowHeight="16.5"/>
  <cols>
    <col min="1" max="1" width="23" customWidth="1"/>
    <col min="2" max="2" width="6.5" customWidth="1"/>
    <col min="4" max="4" width="1.625" style="27" customWidth="1"/>
    <col min="5" max="5" width="18.625" customWidth="1"/>
    <col min="6" max="6" width="14.875" customWidth="1"/>
    <col min="8" max="8" width="2" style="27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41</v>
      </c>
      <c r="B1" t="s">
        <v>42</v>
      </c>
      <c r="C1" s="6" t="str">
        <f>"var code ="&amp;_xlfn.CONCAT(B2:B999)&amp;";"</f>
        <v>var code =;</v>
      </c>
      <c r="D1" s="27" t="s">
        <v>44</v>
      </c>
      <c r="E1" t="s">
        <v>41</v>
      </c>
      <c r="F1" t="s">
        <v>563</v>
      </c>
      <c r="G1" s="6" t="str">
        <f>"var code ='"&amp;_xlfn.CONCAT(F2:F999)&amp;"';"</f>
        <v>var code ='';</v>
      </c>
      <c r="H1" s="27" t="s">
        <v>44</v>
      </c>
      <c r="I1" t="s">
        <v>41</v>
      </c>
      <c r="J1" t="s">
        <v>562</v>
      </c>
      <c r="K1" s="6" t="str">
        <f>"var code ="&amp;_xlfn.CONCAT(J2:J999)&amp;";"</f>
        <v>var code =;</v>
      </c>
    </row>
    <row r="2" spans="1:12" ht="27.75">
      <c r="A2" s="26"/>
      <c r="B2" s="21" t="str">
        <f>IF(NOT(ISBLANK(A2)),A2,"")</f>
        <v/>
      </c>
      <c r="D2" s="28"/>
      <c r="E2" s="37"/>
      <c r="F2" s="21" t="str">
        <f>IF(NOT(ISBLANK(E2)),E2&amp;"\n ","")</f>
        <v/>
      </c>
      <c r="H2" s="28"/>
      <c r="I2" s="37"/>
      <c r="J2" s="21" t="str">
        <f>IF(ISBLANK(I2),"",IF(OR(ISNUMBER(SEARCH("dropdown_",I2)),ISNUMBER(SEARCH("value_",I2))),I2&amp;"+","'"&amp;I2&amp;"\n'+"))</f>
        <v/>
      </c>
      <c r="L2" s="31" t="s">
        <v>53</v>
      </c>
    </row>
    <row r="3" spans="1:12">
      <c r="A3" s="18"/>
      <c r="B3" s="21" t="str">
        <f t="shared" ref="B3:B66" si="0">IF(NOT(ISBLANK(A3)),A3,"")</f>
        <v/>
      </c>
      <c r="D3" s="29"/>
      <c r="E3" s="37"/>
      <c r="F3" s="21" t="str">
        <f t="shared" ref="F3:F66" si="1">IF(NOT(ISBLANK(E3)),E3&amp;"\n ","")</f>
        <v/>
      </c>
      <c r="H3" s="29"/>
      <c r="I3" s="37"/>
      <c r="J3" s="21" t="str">
        <f t="shared" ref="J3:J66" si="2">IF(ISBLANK(I3),"",IF(OR(ISNUMBER(SEARCH("dropdown_",I3)),ISNUMBER(SEARCH("value_",I3))),I3&amp;"+","'"&amp;I3&amp;"\n'+"))</f>
        <v/>
      </c>
    </row>
    <row r="4" spans="1:12">
      <c r="A4" s="19"/>
      <c r="B4" s="21" t="str">
        <f t="shared" si="0"/>
        <v/>
      </c>
      <c r="D4" s="28"/>
      <c r="E4" s="37"/>
      <c r="F4" s="21" t="str">
        <f t="shared" si="1"/>
        <v/>
      </c>
      <c r="H4" s="28"/>
      <c r="I4" s="37"/>
      <c r="J4" s="21" t="str">
        <f t="shared" si="2"/>
        <v/>
      </c>
    </row>
    <row r="5" spans="1:12">
      <c r="A5" s="19"/>
      <c r="B5" s="21" t="str">
        <f t="shared" si="0"/>
        <v/>
      </c>
      <c r="D5" s="29"/>
      <c r="E5" s="19"/>
      <c r="F5" s="21" t="str">
        <f t="shared" si="1"/>
        <v/>
      </c>
      <c r="H5" s="29"/>
      <c r="I5" s="19"/>
      <c r="J5" s="21" t="str">
        <f t="shared" si="2"/>
        <v/>
      </c>
    </row>
    <row r="6" spans="1:12">
      <c r="A6" s="18"/>
      <c r="B6" s="21" t="str">
        <f t="shared" si="0"/>
        <v/>
      </c>
      <c r="D6" s="29"/>
      <c r="E6" s="18"/>
      <c r="F6" s="21" t="str">
        <f t="shared" si="1"/>
        <v/>
      </c>
      <c r="H6" s="29"/>
      <c r="I6" s="18"/>
      <c r="J6" s="21" t="str">
        <f t="shared" si="2"/>
        <v/>
      </c>
    </row>
    <row r="7" spans="1:12">
      <c r="A7" s="18"/>
      <c r="B7" s="21" t="str">
        <f t="shared" si="0"/>
        <v/>
      </c>
      <c r="D7" s="29"/>
      <c r="E7" s="18"/>
      <c r="F7" s="21" t="str">
        <f t="shared" si="1"/>
        <v/>
      </c>
      <c r="H7" s="29"/>
      <c r="I7" s="18"/>
      <c r="J7" s="21" t="str">
        <f t="shared" si="2"/>
        <v/>
      </c>
    </row>
    <row r="8" spans="1:12">
      <c r="A8" s="18"/>
      <c r="B8" s="21" t="str">
        <f t="shared" si="0"/>
        <v/>
      </c>
      <c r="D8" s="29"/>
      <c r="E8" s="18"/>
      <c r="F8" s="21" t="str">
        <f t="shared" si="1"/>
        <v/>
      </c>
      <c r="H8" s="29"/>
      <c r="I8" s="18"/>
      <c r="J8" s="21" t="str">
        <f t="shared" si="2"/>
        <v/>
      </c>
    </row>
    <row r="9" spans="1:12">
      <c r="A9" s="18"/>
      <c r="B9" s="21" t="str">
        <f t="shared" si="0"/>
        <v/>
      </c>
      <c r="D9" s="29"/>
      <c r="E9" s="18"/>
      <c r="F9" s="21" t="str">
        <f t="shared" si="1"/>
        <v/>
      </c>
      <c r="H9" s="29"/>
      <c r="I9" s="18"/>
      <c r="J9" s="21" t="str">
        <f t="shared" si="2"/>
        <v/>
      </c>
    </row>
    <row r="10" spans="1:12">
      <c r="A10" s="18"/>
      <c r="B10" s="21" t="str">
        <f t="shared" si="0"/>
        <v/>
      </c>
      <c r="D10" s="29"/>
      <c r="E10" s="18"/>
      <c r="F10" s="21" t="str">
        <f t="shared" si="1"/>
        <v/>
      </c>
      <c r="H10" s="29"/>
      <c r="I10" s="18"/>
      <c r="J10" s="21" t="str">
        <f t="shared" si="2"/>
        <v/>
      </c>
    </row>
    <row r="11" spans="1:12">
      <c r="A11" s="18"/>
      <c r="B11" s="21" t="str">
        <f t="shared" si="0"/>
        <v/>
      </c>
      <c r="D11" s="29"/>
      <c r="E11" s="18"/>
      <c r="F11" s="21" t="str">
        <f t="shared" si="1"/>
        <v/>
      </c>
      <c r="H11" s="29"/>
      <c r="I11" s="18"/>
      <c r="J11" s="21" t="str">
        <f t="shared" si="2"/>
        <v/>
      </c>
    </row>
    <row r="12" spans="1:12">
      <c r="A12" s="18"/>
      <c r="B12" s="21" t="str">
        <f t="shared" si="0"/>
        <v/>
      </c>
      <c r="D12" s="29"/>
      <c r="E12" s="18"/>
      <c r="F12" s="21" t="str">
        <f t="shared" si="1"/>
        <v/>
      </c>
      <c r="H12" s="29"/>
      <c r="I12" s="18"/>
      <c r="J12" s="21" t="str">
        <f t="shared" si="2"/>
        <v/>
      </c>
    </row>
    <row r="13" spans="1:12">
      <c r="A13" s="18"/>
      <c r="B13" s="21" t="str">
        <f t="shared" si="0"/>
        <v/>
      </c>
      <c r="D13" s="29"/>
      <c r="E13" s="18"/>
      <c r="F13" s="21" t="str">
        <f t="shared" si="1"/>
        <v/>
      </c>
      <c r="H13" s="29"/>
      <c r="I13" s="18"/>
      <c r="J13" s="21" t="str">
        <f t="shared" si="2"/>
        <v/>
      </c>
    </row>
    <row r="14" spans="1:12">
      <c r="A14" s="18"/>
      <c r="B14" s="21" t="str">
        <f t="shared" si="0"/>
        <v/>
      </c>
      <c r="D14" s="29"/>
      <c r="E14" s="18"/>
      <c r="F14" s="21" t="str">
        <f t="shared" si="1"/>
        <v/>
      </c>
      <c r="H14" s="29"/>
      <c r="I14" s="18"/>
      <c r="J14" s="21" t="str">
        <f t="shared" si="2"/>
        <v/>
      </c>
    </row>
    <row r="15" spans="1:12">
      <c r="A15" s="18"/>
      <c r="B15" s="21" t="str">
        <f t="shared" si="0"/>
        <v/>
      </c>
      <c r="E15" s="18"/>
      <c r="F15" s="21" t="str">
        <f t="shared" si="1"/>
        <v/>
      </c>
      <c r="I15" s="18"/>
      <c r="J15" s="21" t="str">
        <f t="shared" si="2"/>
        <v/>
      </c>
    </row>
    <row r="16" spans="1:12">
      <c r="A16" s="19"/>
      <c r="B16" s="21" t="str">
        <f t="shared" si="0"/>
        <v/>
      </c>
      <c r="E16" s="19"/>
      <c r="F16" s="21" t="str">
        <f t="shared" si="1"/>
        <v/>
      </c>
      <c r="I16" s="19"/>
      <c r="J16" s="21" t="str">
        <f t="shared" si="2"/>
        <v/>
      </c>
    </row>
    <row r="17" spans="1:10">
      <c r="A17" s="18"/>
      <c r="B17" s="21" t="str">
        <f t="shared" si="0"/>
        <v/>
      </c>
      <c r="E17" s="18"/>
      <c r="F17" s="21" t="str">
        <f t="shared" si="1"/>
        <v/>
      </c>
      <c r="I17" s="18"/>
      <c r="J17" s="21" t="str">
        <f t="shared" si="2"/>
        <v/>
      </c>
    </row>
    <row r="18" spans="1:10">
      <c r="A18" s="18"/>
      <c r="B18" s="21" t="str">
        <f t="shared" si="0"/>
        <v/>
      </c>
      <c r="E18" s="18"/>
      <c r="F18" s="21" t="str">
        <f t="shared" si="1"/>
        <v/>
      </c>
      <c r="I18" s="18"/>
      <c r="J18" s="21" t="str">
        <f t="shared" si="2"/>
        <v/>
      </c>
    </row>
    <row r="19" spans="1:10">
      <c r="A19" s="18"/>
      <c r="B19" s="21" t="str">
        <f t="shared" si="0"/>
        <v/>
      </c>
      <c r="E19" s="18"/>
      <c r="F19" s="21" t="str">
        <f t="shared" si="1"/>
        <v/>
      </c>
      <c r="I19" s="18"/>
      <c r="J19" s="21" t="str">
        <f t="shared" si="2"/>
        <v/>
      </c>
    </row>
    <row r="20" spans="1:10">
      <c r="A20" s="18"/>
      <c r="B20" s="21" t="str">
        <f t="shared" si="0"/>
        <v/>
      </c>
      <c r="E20" s="18"/>
      <c r="F20" s="21" t="str">
        <f t="shared" si="1"/>
        <v/>
      </c>
      <c r="I20" s="18"/>
      <c r="J20" s="21" t="str">
        <f t="shared" si="2"/>
        <v/>
      </c>
    </row>
    <row r="21" spans="1:10">
      <c r="A21" s="18"/>
      <c r="B21" s="21" t="str">
        <f t="shared" si="0"/>
        <v/>
      </c>
      <c r="E21" s="18"/>
      <c r="F21" s="21" t="str">
        <f t="shared" si="1"/>
        <v/>
      </c>
      <c r="I21" s="18"/>
      <c r="J21" s="21" t="str">
        <f t="shared" si="2"/>
        <v/>
      </c>
    </row>
    <row r="22" spans="1:10">
      <c r="A22" s="18"/>
      <c r="B22" s="21" t="str">
        <f t="shared" si="0"/>
        <v/>
      </c>
      <c r="E22" s="18"/>
      <c r="F22" s="21" t="str">
        <f t="shared" si="1"/>
        <v/>
      </c>
      <c r="I22" s="18"/>
      <c r="J22" s="21" t="str">
        <f t="shared" si="2"/>
        <v/>
      </c>
    </row>
    <row r="23" spans="1:10">
      <c r="A23" s="18"/>
      <c r="B23" s="21" t="str">
        <f t="shared" si="0"/>
        <v/>
      </c>
      <c r="E23" s="18"/>
      <c r="F23" s="21" t="str">
        <f t="shared" si="1"/>
        <v/>
      </c>
      <c r="I23" s="18"/>
      <c r="J23" s="21" t="str">
        <f t="shared" si="2"/>
        <v/>
      </c>
    </row>
    <row r="24" spans="1:10">
      <c r="A24" s="18"/>
      <c r="B24" s="21" t="str">
        <f t="shared" si="0"/>
        <v/>
      </c>
      <c r="E24" s="18"/>
      <c r="F24" s="21" t="str">
        <f t="shared" si="1"/>
        <v/>
      </c>
      <c r="I24" s="18"/>
      <c r="J24" s="21" t="str">
        <f t="shared" si="2"/>
        <v/>
      </c>
    </row>
    <row r="25" spans="1:10">
      <c r="A25" s="18"/>
      <c r="B25" s="21" t="str">
        <f t="shared" si="0"/>
        <v/>
      </c>
      <c r="E25" s="18"/>
      <c r="F25" s="21" t="str">
        <f t="shared" si="1"/>
        <v/>
      </c>
      <c r="I25" s="18"/>
      <c r="J25" s="21" t="str">
        <f t="shared" si="2"/>
        <v/>
      </c>
    </row>
    <row r="26" spans="1:10">
      <c r="A26" s="18"/>
      <c r="B26" s="21" t="str">
        <f t="shared" si="0"/>
        <v/>
      </c>
      <c r="E26" s="18"/>
      <c r="F26" s="21" t="str">
        <f t="shared" si="1"/>
        <v/>
      </c>
      <c r="I26" s="18"/>
      <c r="J26" s="21" t="str">
        <f t="shared" si="2"/>
        <v/>
      </c>
    </row>
    <row r="27" spans="1:10">
      <c r="A27" s="18"/>
      <c r="B27" s="21" t="str">
        <f t="shared" si="0"/>
        <v/>
      </c>
      <c r="E27" s="18"/>
      <c r="F27" s="21" t="str">
        <f t="shared" si="1"/>
        <v/>
      </c>
      <c r="I27" s="18"/>
      <c r="J27" s="21" t="str">
        <f t="shared" si="2"/>
        <v/>
      </c>
    </row>
    <row r="28" spans="1:10">
      <c r="A28" s="18"/>
      <c r="B28" s="21" t="str">
        <f t="shared" si="0"/>
        <v/>
      </c>
      <c r="E28" s="18"/>
      <c r="F28" s="21" t="str">
        <f t="shared" si="1"/>
        <v/>
      </c>
      <c r="I28" s="18"/>
      <c r="J28" s="21" t="str">
        <f t="shared" si="2"/>
        <v/>
      </c>
    </row>
    <row r="29" spans="1:10">
      <c r="A29" s="18"/>
      <c r="B29" s="21" t="str">
        <f t="shared" si="0"/>
        <v/>
      </c>
      <c r="E29" s="18"/>
      <c r="F29" s="21" t="str">
        <f t="shared" si="1"/>
        <v/>
      </c>
      <c r="I29" s="18"/>
      <c r="J29" s="21" t="str">
        <f t="shared" si="2"/>
        <v/>
      </c>
    </row>
    <row r="30" spans="1:10">
      <c r="A30" s="18"/>
      <c r="B30" s="21" t="str">
        <f t="shared" si="0"/>
        <v/>
      </c>
      <c r="E30" s="18"/>
      <c r="F30" s="21" t="str">
        <f t="shared" si="1"/>
        <v/>
      </c>
      <c r="I30" s="18"/>
      <c r="J30" s="21" t="str">
        <f t="shared" si="2"/>
        <v/>
      </c>
    </row>
    <row r="31" spans="1:10">
      <c r="A31" s="18"/>
      <c r="B31" s="21" t="str">
        <f t="shared" si="0"/>
        <v/>
      </c>
      <c r="E31" s="18"/>
      <c r="F31" s="21" t="str">
        <f t="shared" si="1"/>
        <v/>
      </c>
      <c r="I31" s="18"/>
      <c r="J31" s="21" t="str">
        <f t="shared" si="2"/>
        <v/>
      </c>
    </row>
    <row r="32" spans="1:10">
      <c r="A32" s="18"/>
      <c r="B32" s="21" t="str">
        <f t="shared" si="0"/>
        <v/>
      </c>
      <c r="E32" s="18"/>
      <c r="F32" s="21" t="str">
        <f t="shared" si="1"/>
        <v/>
      </c>
      <c r="I32" s="18"/>
      <c r="J32" s="21" t="str">
        <f t="shared" si="2"/>
        <v/>
      </c>
    </row>
    <row r="33" spans="1:10">
      <c r="A33" s="18"/>
      <c r="B33" s="21" t="str">
        <f t="shared" si="0"/>
        <v/>
      </c>
      <c r="E33" s="18"/>
      <c r="F33" s="21" t="str">
        <f t="shared" si="1"/>
        <v/>
      </c>
      <c r="I33" s="18"/>
      <c r="J33" s="21" t="str">
        <f t="shared" si="2"/>
        <v/>
      </c>
    </row>
    <row r="34" spans="1:10">
      <c r="A34" s="18"/>
      <c r="B34" s="21" t="str">
        <f t="shared" si="0"/>
        <v/>
      </c>
      <c r="E34" s="18"/>
      <c r="F34" s="21" t="str">
        <f t="shared" si="1"/>
        <v/>
      </c>
      <c r="I34" s="18"/>
      <c r="J34" s="21" t="str">
        <f t="shared" si="2"/>
        <v/>
      </c>
    </row>
    <row r="35" spans="1:10">
      <c r="A35" s="18"/>
      <c r="B35" s="21" t="str">
        <f t="shared" si="0"/>
        <v/>
      </c>
      <c r="E35" s="18"/>
      <c r="F35" s="21" t="str">
        <f t="shared" si="1"/>
        <v/>
      </c>
      <c r="I35" s="18"/>
      <c r="J35" s="21" t="str">
        <f t="shared" si="2"/>
        <v/>
      </c>
    </row>
    <row r="36" spans="1:10">
      <c r="A36" s="18"/>
      <c r="B36" s="21" t="str">
        <f t="shared" si="0"/>
        <v/>
      </c>
      <c r="E36" s="18"/>
      <c r="F36" s="21" t="str">
        <f t="shared" si="1"/>
        <v/>
      </c>
      <c r="I36" s="18"/>
      <c r="J36" s="21" t="str">
        <f t="shared" si="2"/>
        <v/>
      </c>
    </row>
    <row r="37" spans="1:10">
      <c r="A37" s="18"/>
      <c r="B37" s="21" t="str">
        <f t="shared" si="0"/>
        <v/>
      </c>
      <c r="E37" s="18"/>
      <c r="F37" s="21" t="str">
        <f t="shared" si="1"/>
        <v/>
      </c>
      <c r="I37" s="18"/>
      <c r="J37" s="21" t="str">
        <f t="shared" si="2"/>
        <v/>
      </c>
    </row>
    <row r="38" spans="1:10">
      <c r="A38" s="18"/>
      <c r="B38" s="21" t="str">
        <f t="shared" si="0"/>
        <v/>
      </c>
      <c r="E38" s="18"/>
      <c r="F38" s="21" t="str">
        <f t="shared" si="1"/>
        <v/>
      </c>
      <c r="I38" s="18"/>
      <c r="J38" s="21" t="str">
        <f t="shared" si="2"/>
        <v/>
      </c>
    </row>
    <row r="39" spans="1:10">
      <c r="A39" s="3"/>
      <c r="B39" s="21" t="str">
        <f t="shared" si="0"/>
        <v/>
      </c>
      <c r="E39" s="3"/>
      <c r="F39" s="21" t="str">
        <f t="shared" si="1"/>
        <v/>
      </c>
      <c r="I39" s="3"/>
      <c r="J39" s="21" t="str">
        <f t="shared" si="2"/>
        <v/>
      </c>
    </row>
    <row r="40" spans="1:10">
      <c r="A40" s="18"/>
      <c r="B40" s="21" t="str">
        <f t="shared" si="0"/>
        <v/>
      </c>
      <c r="E40" s="18"/>
      <c r="F40" s="21" t="str">
        <f t="shared" si="1"/>
        <v/>
      </c>
      <c r="I40" s="18"/>
      <c r="J40" s="21" t="str">
        <f t="shared" si="2"/>
        <v/>
      </c>
    </row>
    <row r="41" spans="1:10">
      <c r="A41" s="18"/>
      <c r="B41" s="21" t="str">
        <f t="shared" si="0"/>
        <v/>
      </c>
      <c r="E41" s="18"/>
      <c r="F41" s="21" t="str">
        <f t="shared" si="1"/>
        <v/>
      </c>
      <c r="I41" s="18"/>
      <c r="J41" s="21" t="str">
        <f t="shared" si="2"/>
        <v/>
      </c>
    </row>
    <row r="42" spans="1:10">
      <c r="A42" s="18"/>
      <c r="B42" s="21" t="str">
        <f t="shared" si="0"/>
        <v/>
      </c>
      <c r="E42" s="18"/>
      <c r="F42" s="21" t="str">
        <f t="shared" si="1"/>
        <v/>
      </c>
      <c r="I42" s="18"/>
      <c r="J42" s="21" t="str">
        <f t="shared" si="2"/>
        <v/>
      </c>
    </row>
    <row r="43" spans="1:10">
      <c r="A43" s="18"/>
      <c r="B43" s="21" t="str">
        <f t="shared" si="0"/>
        <v/>
      </c>
      <c r="E43" s="18"/>
      <c r="F43" s="21" t="str">
        <f t="shared" si="1"/>
        <v/>
      </c>
      <c r="I43" s="18"/>
      <c r="J43" s="21" t="str">
        <f t="shared" si="2"/>
        <v/>
      </c>
    </row>
    <row r="44" spans="1:10">
      <c r="A44" s="18"/>
      <c r="B44" s="21" t="str">
        <f t="shared" si="0"/>
        <v/>
      </c>
      <c r="E44" s="18"/>
      <c r="F44" s="21" t="str">
        <f t="shared" si="1"/>
        <v/>
      </c>
      <c r="I44" s="18"/>
      <c r="J44" s="21" t="str">
        <f t="shared" si="2"/>
        <v/>
      </c>
    </row>
    <row r="45" spans="1:10">
      <c r="A45" s="18"/>
      <c r="B45" s="21" t="str">
        <f t="shared" si="0"/>
        <v/>
      </c>
      <c r="E45" s="18"/>
      <c r="F45" s="21" t="str">
        <f t="shared" si="1"/>
        <v/>
      </c>
      <c r="I45" s="18"/>
      <c r="J45" s="21" t="str">
        <f t="shared" si="2"/>
        <v/>
      </c>
    </row>
    <row r="46" spans="1:10">
      <c r="A46" s="18"/>
      <c r="B46" s="21" t="str">
        <f t="shared" si="0"/>
        <v/>
      </c>
      <c r="E46" s="18"/>
      <c r="F46" s="21" t="str">
        <f t="shared" si="1"/>
        <v/>
      </c>
      <c r="I46" s="18"/>
      <c r="J46" s="21" t="str">
        <f t="shared" si="2"/>
        <v/>
      </c>
    </row>
    <row r="47" spans="1:10">
      <c r="A47" s="18"/>
      <c r="B47" s="21" t="str">
        <f t="shared" si="0"/>
        <v/>
      </c>
      <c r="E47" s="18"/>
      <c r="F47" s="21" t="str">
        <f t="shared" si="1"/>
        <v/>
      </c>
      <c r="I47" s="18"/>
      <c r="J47" s="21" t="str">
        <f t="shared" si="2"/>
        <v/>
      </c>
    </row>
    <row r="48" spans="1:10">
      <c r="A48" s="18"/>
      <c r="B48" s="21" t="str">
        <f t="shared" si="0"/>
        <v/>
      </c>
      <c r="E48" s="18"/>
      <c r="F48" s="21" t="str">
        <f t="shared" si="1"/>
        <v/>
      </c>
      <c r="I48" s="18"/>
      <c r="J48" s="21" t="str">
        <f t="shared" si="2"/>
        <v/>
      </c>
    </row>
    <row r="49" spans="1:10">
      <c r="A49" s="18"/>
      <c r="B49" s="21" t="str">
        <f t="shared" si="0"/>
        <v/>
      </c>
      <c r="E49" s="18"/>
      <c r="F49" s="21" t="str">
        <f t="shared" si="1"/>
        <v/>
      </c>
      <c r="I49" s="18"/>
      <c r="J49" s="21" t="str">
        <f t="shared" si="2"/>
        <v/>
      </c>
    </row>
    <row r="50" spans="1:10">
      <c r="A50" s="18"/>
      <c r="B50" s="21" t="str">
        <f t="shared" si="0"/>
        <v/>
      </c>
      <c r="E50" s="18"/>
      <c r="F50" s="21" t="str">
        <f t="shared" si="1"/>
        <v/>
      </c>
      <c r="I50" s="18"/>
      <c r="J50" s="21" t="str">
        <f t="shared" si="2"/>
        <v/>
      </c>
    </row>
    <row r="51" spans="1:10">
      <c r="A51" s="18"/>
      <c r="B51" s="21" t="str">
        <f t="shared" si="0"/>
        <v/>
      </c>
      <c r="E51" s="18"/>
      <c r="F51" s="21" t="str">
        <f t="shared" si="1"/>
        <v/>
      </c>
      <c r="I51" s="18"/>
      <c r="J51" s="21" t="str">
        <f t="shared" si="2"/>
        <v/>
      </c>
    </row>
    <row r="52" spans="1:10">
      <c r="A52" s="18"/>
      <c r="B52" s="21" t="str">
        <f t="shared" si="0"/>
        <v/>
      </c>
      <c r="E52" s="18"/>
      <c r="F52" s="21" t="str">
        <f t="shared" si="1"/>
        <v/>
      </c>
      <c r="I52" s="18"/>
      <c r="J52" s="21" t="str">
        <f t="shared" si="2"/>
        <v/>
      </c>
    </row>
    <row r="53" spans="1:10">
      <c r="A53" s="18"/>
      <c r="B53" s="21" t="str">
        <f t="shared" si="0"/>
        <v/>
      </c>
      <c r="E53" s="18"/>
      <c r="F53" s="21" t="str">
        <f t="shared" si="1"/>
        <v/>
      </c>
      <c r="I53" s="18"/>
      <c r="J53" s="21" t="str">
        <f t="shared" si="2"/>
        <v/>
      </c>
    </row>
    <row r="54" spans="1:10">
      <c r="A54" s="18"/>
      <c r="B54" s="21" t="str">
        <f t="shared" si="0"/>
        <v/>
      </c>
      <c r="E54" s="18"/>
      <c r="F54" s="21" t="str">
        <f t="shared" si="1"/>
        <v/>
      </c>
      <c r="I54" s="18"/>
      <c r="J54" s="21" t="str">
        <f t="shared" si="2"/>
        <v/>
      </c>
    </row>
    <row r="55" spans="1:10">
      <c r="A55" s="18"/>
      <c r="B55" s="21" t="str">
        <f t="shared" si="0"/>
        <v/>
      </c>
      <c r="E55" s="18"/>
      <c r="F55" s="21" t="str">
        <f t="shared" si="1"/>
        <v/>
      </c>
      <c r="I55" s="18"/>
      <c r="J55" s="21" t="str">
        <f t="shared" si="2"/>
        <v/>
      </c>
    </row>
    <row r="56" spans="1:10">
      <c r="A56" s="18"/>
      <c r="B56" s="21" t="str">
        <f t="shared" si="0"/>
        <v/>
      </c>
      <c r="E56" s="18"/>
      <c r="F56" s="21" t="str">
        <f t="shared" si="1"/>
        <v/>
      </c>
      <c r="I56" s="18"/>
      <c r="J56" s="21" t="str">
        <f t="shared" si="2"/>
        <v/>
      </c>
    </row>
    <row r="57" spans="1:10">
      <c r="A57" s="18"/>
      <c r="B57" s="21" t="str">
        <f t="shared" si="0"/>
        <v/>
      </c>
      <c r="E57" s="18"/>
      <c r="F57" s="21" t="str">
        <f t="shared" si="1"/>
        <v/>
      </c>
      <c r="I57" s="18"/>
      <c r="J57" s="21" t="str">
        <f t="shared" si="2"/>
        <v/>
      </c>
    </row>
    <row r="58" spans="1:10">
      <c r="A58" s="18"/>
      <c r="B58" s="21" t="str">
        <f t="shared" si="0"/>
        <v/>
      </c>
      <c r="E58" s="18"/>
      <c r="F58" s="21" t="str">
        <f t="shared" si="1"/>
        <v/>
      </c>
      <c r="I58" s="18"/>
      <c r="J58" s="21" t="str">
        <f t="shared" si="2"/>
        <v/>
      </c>
    </row>
    <row r="59" spans="1:10">
      <c r="A59" s="3"/>
      <c r="B59" s="21" t="str">
        <f t="shared" si="0"/>
        <v/>
      </c>
      <c r="E59" s="3"/>
      <c r="F59" s="21" t="str">
        <f t="shared" si="1"/>
        <v/>
      </c>
      <c r="I59" s="3"/>
      <c r="J59" s="21" t="str">
        <f t="shared" si="2"/>
        <v/>
      </c>
    </row>
    <row r="60" spans="1:10">
      <c r="A60" s="18"/>
      <c r="B60" s="21" t="str">
        <f t="shared" si="0"/>
        <v/>
      </c>
      <c r="E60" s="18"/>
      <c r="F60" s="21" t="str">
        <f t="shared" si="1"/>
        <v/>
      </c>
      <c r="I60" s="18"/>
      <c r="J60" s="21" t="str">
        <f t="shared" si="2"/>
        <v/>
      </c>
    </row>
    <row r="61" spans="1:10">
      <c r="A61" s="18"/>
      <c r="B61" s="21" t="str">
        <f t="shared" si="0"/>
        <v/>
      </c>
      <c r="E61" s="18"/>
      <c r="F61" s="21" t="str">
        <f t="shared" si="1"/>
        <v/>
      </c>
      <c r="I61" s="18"/>
      <c r="J61" s="21" t="str">
        <f t="shared" si="2"/>
        <v/>
      </c>
    </row>
    <row r="62" spans="1:10">
      <c r="A62" s="18"/>
      <c r="B62" s="21" t="str">
        <f t="shared" si="0"/>
        <v/>
      </c>
      <c r="E62" s="18"/>
      <c r="F62" s="21" t="str">
        <f t="shared" si="1"/>
        <v/>
      </c>
      <c r="I62" s="18"/>
      <c r="J62" s="21" t="str">
        <f t="shared" si="2"/>
        <v/>
      </c>
    </row>
    <row r="63" spans="1:10">
      <c r="A63" s="18"/>
      <c r="B63" s="21" t="str">
        <f t="shared" si="0"/>
        <v/>
      </c>
      <c r="E63" s="18"/>
      <c r="F63" s="21" t="str">
        <f t="shared" si="1"/>
        <v/>
      </c>
      <c r="I63" s="18"/>
      <c r="J63" s="21" t="str">
        <f t="shared" si="2"/>
        <v/>
      </c>
    </row>
    <row r="64" spans="1:10">
      <c r="A64" s="3"/>
      <c r="B64" s="21" t="str">
        <f t="shared" si="0"/>
        <v/>
      </c>
      <c r="E64" s="3"/>
      <c r="F64" s="21" t="str">
        <f t="shared" si="1"/>
        <v/>
      </c>
      <c r="I64" s="3"/>
      <c r="J64" s="21" t="str">
        <f t="shared" si="2"/>
        <v/>
      </c>
    </row>
    <row r="65" spans="1:10">
      <c r="A65" s="3"/>
      <c r="B65" s="21" t="str">
        <f t="shared" si="0"/>
        <v/>
      </c>
      <c r="E65" s="3"/>
      <c r="F65" s="21" t="str">
        <f t="shared" si="1"/>
        <v/>
      </c>
      <c r="I65" s="3"/>
      <c r="J65" s="21" t="str">
        <f t="shared" si="2"/>
        <v/>
      </c>
    </row>
    <row r="66" spans="1:10">
      <c r="A66" s="3"/>
      <c r="B66" s="21" t="str">
        <f t="shared" si="0"/>
        <v/>
      </c>
      <c r="E66" s="3"/>
      <c r="F66" s="21" t="str">
        <f t="shared" si="1"/>
        <v/>
      </c>
      <c r="I66" s="3"/>
      <c r="J66" s="21" t="str">
        <f t="shared" si="2"/>
        <v/>
      </c>
    </row>
    <row r="67" spans="1:10">
      <c r="A67" s="3"/>
      <c r="B67" s="21" t="str">
        <f t="shared" ref="B67:B88" si="3">IF(NOT(ISBLANK(A67)),A67,"")</f>
        <v/>
      </c>
      <c r="E67" s="3"/>
      <c r="F67" s="21" t="str">
        <f t="shared" ref="F67:F88" si="4">IF(NOT(ISBLANK(E67)),E67&amp;"\n ","")</f>
        <v/>
      </c>
      <c r="I67" s="3"/>
      <c r="J67" s="21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21" t="str">
        <f t="shared" si="3"/>
        <v/>
      </c>
      <c r="E68" s="3"/>
      <c r="F68" s="21" t="str">
        <f t="shared" si="4"/>
        <v/>
      </c>
      <c r="I68" s="3"/>
      <c r="J68" s="21" t="str">
        <f t="shared" si="5"/>
        <v/>
      </c>
    </row>
    <row r="69" spans="1:10">
      <c r="A69" s="3"/>
      <c r="B69" s="21" t="str">
        <f t="shared" si="3"/>
        <v/>
      </c>
      <c r="E69" s="3"/>
      <c r="F69" s="21" t="str">
        <f t="shared" si="4"/>
        <v/>
      </c>
      <c r="I69" s="3"/>
      <c r="J69" s="21" t="str">
        <f t="shared" si="5"/>
        <v/>
      </c>
    </row>
    <row r="70" spans="1:10">
      <c r="A70" s="3"/>
      <c r="B70" s="21" t="str">
        <f t="shared" si="3"/>
        <v/>
      </c>
      <c r="E70" s="3"/>
      <c r="F70" s="21" t="str">
        <f t="shared" si="4"/>
        <v/>
      </c>
      <c r="I70" s="3"/>
      <c r="J70" s="21" t="str">
        <f t="shared" si="5"/>
        <v/>
      </c>
    </row>
    <row r="71" spans="1:10">
      <c r="A71" s="3"/>
      <c r="B71" s="21" t="str">
        <f t="shared" si="3"/>
        <v/>
      </c>
      <c r="E71" s="3"/>
      <c r="F71" s="21" t="str">
        <f t="shared" si="4"/>
        <v/>
      </c>
      <c r="I71" s="3"/>
      <c r="J71" s="21" t="str">
        <f t="shared" si="5"/>
        <v/>
      </c>
    </row>
    <row r="72" spans="1:10">
      <c r="A72" s="3"/>
      <c r="B72" s="21" t="str">
        <f t="shared" si="3"/>
        <v/>
      </c>
      <c r="E72" s="3"/>
      <c r="F72" s="21" t="str">
        <f t="shared" si="4"/>
        <v/>
      </c>
      <c r="I72" s="3"/>
      <c r="J72" s="21" t="str">
        <f t="shared" si="5"/>
        <v/>
      </c>
    </row>
    <row r="73" spans="1:10">
      <c r="A73" s="3"/>
      <c r="B73" s="21" t="str">
        <f t="shared" si="3"/>
        <v/>
      </c>
      <c r="E73" s="3"/>
      <c r="F73" s="21" t="str">
        <f t="shared" si="4"/>
        <v/>
      </c>
      <c r="I73" s="3"/>
      <c r="J73" s="21" t="str">
        <f t="shared" si="5"/>
        <v/>
      </c>
    </row>
    <row r="74" spans="1:10">
      <c r="A74" s="3"/>
      <c r="B74" s="21" t="str">
        <f t="shared" si="3"/>
        <v/>
      </c>
      <c r="E74" s="3"/>
      <c r="F74" s="21" t="str">
        <f t="shared" si="4"/>
        <v/>
      </c>
      <c r="I74" s="3"/>
      <c r="J74" s="21" t="str">
        <f t="shared" si="5"/>
        <v/>
      </c>
    </row>
    <row r="75" spans="1:10">
      <c r="A75" s="3"/>
      <c r="B75" s="21" t="str">
        <f t="shared" si="3"/>
        <v/>
      </c>
      <c r="E75" s="3"/>
      <c r="F75" s="21" t="str">
        <f t="shared" si="4"/>
        <v/>
      </c>
      <c r="I75" s="3"/>
      <c r="J75" s="21" t="str">
        <f t="shared" si="5"/>
        <v/>
      </c>
    </row>
    <row r="76" spans="1:10">
      <c r="A76" s="3"/>
      <c r="B76" s="21" t="str">
        <f t="shared" si="3"/>
        <v/>
      </c>
      <c r="E76" s="3"/>
      <c r="F76" s="21" t="str">
        <f t="shared" si="4"/>
        <v/>
      </c>
      <c r="I76" s="3"/>
      <c r="J76" s="21" t="str">
        <f t="shared" si="5"/>
        <v/>
      </c>
    </row>
    <row r="77" spans="1:10">
      <c r="A77" s="3"/>
      <c r="B77" s="21" t="str">
        <f t="shared" si="3"/>
        <v/>
      </c>
      <c r="E77" s="3"/>
      <c r="F77" s="21" t="str">
        <f t="shared" si="4"/>
        <v/>
      </c>
      <c r="I77" s="3"/>
      <c r="J77" s="21" t="str">
        <f t="shared" si="5"/>
        <v/>
      </c>
    </row>
    <row r="78" spans="1:10">
      <c r="A78" s="3"/>
      <c r="B78" s="21" t="str">
        <f t="shared" si="3"/>
        <v/>
      </c>
      <c r="E78" s="3"/>
      <c r="F78" s="21" t="str">
        <f t="shared" si="4"/>
        <v/>
      </c>
      <c r="I78" s="3"/>
      <c r="J78" s="21" t="str">
        <f t="shared" si="5"/>
        <v/>
      </c>
    </row>
    <row r="79" spans="1:10">
      <c r="A79" s="3"/>
      <c r="B79" s="21" t="str">
        <f t="shared" si="3"/>
        <v/>
      </c>
      <c r="E79" s="3"/>
      <c r="F79" s="21" t="str">
        <f t="shared" si="4"/>
        <v/>
      </c>
      <c r="I79" s="3"/>
      <c r="J79" s="21" t="str">
        <f t="shared" si="5"/>
        <v/>
      </c>
    </row>
    <row r="80" spans="1:10">
      <c r="A80" s="3"/>
      <c r="B80" s="21" t="str">
        <f t="shared" si="3"/>
        <v/>
      </c>
      <c r="E80" s="3"/>
      <c r="F80" s="21" t="str">
        <f t="shared" si="4"/>
        <v/>
      </c>
      <c r="I80" s="3"/>
      <c r="J80" s="21" t="str">
        <f t="shared" si="5"/>
        <v/>
      </c>
    </row>
    <row r="81" spans="1:10">
      <c r="A81" s="3"/>
      <c r="B81" s="21" t="str">
        <f t="shared" si="3"/>
        <v/>
      </c>
      <c r="E81" s="3"/>
      <c r="F81" s="21" t="str">
        <f t="shared" si="4"/>
        <v/>
      </c>
      <c r="I81" s="3"/>
      <c r="J81" s="21" t="str">
        <f t="shared" si="5"/>
        <v/>
      </c>
    </row>
    <row r="82" spans="1:10">
      <c r="A82" s="3"/>
      <c r="B82" s="21" t="str">
        <f t="shared" si="3"/>
        <v/>
      </c>
      <c r="E82" s="3"/>
      <c r="F82" s="21" t="str">
        <f t="shared" si="4"/>
        <v/>
      </c>
      <c r="I82" s="3"/>
      <c r="J82" s="21" t="str">
        <f t="shared" si="5"/>
        <v/>
      </c>
    </row>
    <row r="83" spans="1:10">
      <c r="A83" s="3"/>
      <c r="B83" s="21" t="str">
        <f t="shared" si="3"/>
        <v/>
      </c>
      <c r="E83" s="3"/>
      <c r="F83" s="21" t="str">
        <f t="shared" si="4"/>
        <v/>
      </c>
      <c r="I83" s="3"/>
      <c r="J83" s="21" t="str">
        <f t="shared" si="5"/>
        <v/>
      </c>
    </row>
    <row r="84" spans="1:10">
      <c r="A84" s="3"/>
      <c r="B84" s="21" t="str">
        <f t="shared" si="3"/>
        <v/>
      </c>
      <c r="E84" s="3"/>
      <c r="F84" s="21" t="str">
        <f t="shared" si="4"/>
        <v/>
      </c>
      <c r="I84" s="3"/>
      <c r="J84" s="21" t="str">
        <f t="shared" si="5"/>
        <v/>
      </c>
    </row>
    <row r="85" spans="1:10">
      <c r="A85" s="3"/>
      <c r="B85" s="21" t="str">
        <f t="shared" si="3"/>
        <v/>
      </c>
      <c r="E85" s="3"/>
      <c r="F85" s="21" t="str">
        <f t="shared" si="4"/>
        <v/>
      </c>
      <c r="I85" s="3"/>
      <c r="J85" s="21" t="str">
        <f t="shared" si="5"/>
        <v/>
      </c>
    </row>
    <row r="86" spans="1:10">
      <c r="A86" s="3"/>
      <c r="B86" s="21" t="str">
        <f t="shared" si="3"/>
        <v/>
      </c>
      <c r="E86" s="3"/>
      <c r="F86" s="21" t="str">
        <f t="shared" si="4"/>
        <v/>
      </c>
      <c r="I86" s="3"/>
      <c r="J86" s="21" t="str">
        <f t="shared" si="5"/>
        <v/>
      </c>
    </row>
    <row r="87" spans="1:10">
      <c r="A87" s="3"/>
      <c r="B87" s="21" t="str">
        <f t="shared" si="3"/>
        <v/>
      </c>
      <c r="E87" s="3"/>
      <c r="F87" s="21" t="str">
        <f t="shared" si="4"/>
        <v/>
      </c>
      <c r="I87" s="3"/>
      <c r="J87" s="21" t="str">
        <f t="shared" si="5"/>
        <v/>
      </c>
    </row>
    <row r="88" spans="1:10">
      <c r="A88" s="3"/>
      <c r="B88" s="21" t="str">
        <f t="shared" si="3"/>
        <v/>
      </c>
      <c r="E88" s="3"/>
      <c r="F88" s="21" t="str">
        <f t="shared" si="4"/>
        <v/>
      </c>
      <c r="I88" s="3"/>
      <c r="J88" s="21" t="str">
        <f t="shared" si="5"/>
        <v/>
      </c>
    </row>
    <row r="89" spans="1:10">
      <c r="J89" s="2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8"/>
  <sheetViews>
    <sheetView zoomScale="85" zoomScaleNormal="85" workbookViewId="0">
      <selection activeCell="K8" sqref="K8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550</v>
      </c>
      <c r="C1" s="3" t="s">
        <v>28</v>
      </c>
      <c r="E1" s="3" t="s">
        <v>551</v>
      </c>
      <c r="G1" t="s">
        <v>6</v>
      </c>
      <c r="H1" s="7" t="str">
        <f>"var code ='"&amp;H3&amp;"' + "&amp;H4&amp;" + '"&amp;H5&amp;"';"</f>
        <v>var code ='' + statements_msg + '';</v>
      </c>
    </row>
    <row r="2" spans="1:12">
      <c r="A2" s="18"/>
      <c r="B2" s="21" t="str">
        <f>IF(NOT(ISBLANK(A2)),A2&amp;"\n ","")</f>
        <v/>
      </c>
      <c r="C2" s="24" t="s">
        <v>35</v>
      </c>
      <c r="D2" s="21" t="str">
        <f>IF(NOT(ISBLANK(C2)),C2,"")</f>
        <v>statements_msg</v>
      </c>
      <c r="E2" s="18"/>
      <c r="F2" s="21" t="str">
        <f>IF(NOT(ISBLANK(E2)),E2&amp;"\n ","")</f>
        <v/>
      </c>
      <c r="G2" s="4"/>
      <c r="H2" s="5"/>
    </row>
    <row r="3" spans="1:12">
      <c r="A3" s="18"/>
      <c r="B3" s="21" t="str">
        <f t="shared" ref="B3:B66" si="0">IF(NOT(ISBLANK(A3)),A3&amp;"\n ","")</f>
        <v/>
      </c>
      <c r="C3" s="23"/>
      <c r="D3" s="21" t="str">
        <f t="shared" ref="D3:D66" si="1">IF(NOT(ISBLANK(C3)),C3,"")</f>
        <v/>
      </c>
      <c r="E3" s="18"/>
      <c r="F3" s="21" t="str">
        <f t="shared" ref="F3:F66" si="2">IF(NOT(ISBLANK(E3)),E3&amp;"\n ","")</f>
        <v/>
      </c>
      <c r="G3" s="5" t="s">
        <v>552</v>
      </c>
      <c r="H3" s="5" t="str">
        <f>_xlfn.CONCAT(B2:B999)</f>
        <v/>
      </c>
      <c r="I3" s="25"/>
      <c r="J3" s="25"/>
      <c r="K3" s="25"/>
      <c r="L3" s="25"/>
    </row>
    <row r="4" spans="1:12">
      <c r="A4" s="18"/>
      <c r="B4" s="21" t="str">
        <f t="shared" si="0"/>
        <v/>
      </c>
      <c r="C4" s="23"/>
      <c r="D4" s="21" t="str">
        <f t="shared" si="1"/>
        <v/>
      </c>
      <c r="E4" s="23"/>
      <c r="F4" s="21" t="str">
        <f t="shared" si="2"/>
        <v/>
      </c>
      <c r="G4" s="5" t="s">
        <v>553</v>
      </c>
      <c r="H4" s="4" t="str">
        <f>D2</f>
        <v>statements_msg</v>
      </c>
    </row>
    <row r="5" spans="1:12">
      <c r="A5" s="18"/>
      <c r="B5" s="21" t="str">
        <f t="shared" si="0"/>
        <v/>
      </c>
      <c r="C5" s="23"/>
      <c r="D5" s="21" t="str">
        <f t="shared" si="1"/>
        <v/>
      </c>
      <c r="E5" s="23"/>
      <c r="F5" s="21" t="str">
        <f t="shared" si="2"/>
        <v/>
      </c>
      <c r="G5" s="5" t="s">
        <v>554</v>
      </c>
      <c r="H5" s="4" t="str">
        <f>_xlfn.CONCAT(F2:F999)</f>
        <v/>
      </c>
    </row>
    <row r="6" spans="1:12">
      <c r="A6" s="18"/>
      <c r="B6" s="21" t="str">
        <f t="shared" si="0"/>
        <v/>
      </c>
      <c r="C6" s="23"/>
      <c r="D6" s="21" t="str">
        <f t="shared" si="1"/>
        <v/>
      </c>
      <c r="E6" s="23"/>
      <c r="F6" s="21" t="str">
        <f t="shared" si="2"/>
        <v/>
      </c>
    </row>
    <row r="7" spans="1:12">
      <c r="A7" s="18"/>
      <c r="B7" s="21" t="str">
        <f t="shared" si="0"/>
        <v/>
      </c>
      <c r="C7" s="23"/>
      <c r="D7" s="21" t="str">
        <f t="shared" si="1"/>
        <v/>
      </c>
      <c r="E7" s="23"/>
      <c r="F7" s="21" t="str">
        <f t="shared" si="2"/>
        <v/>
      </c>
    </row>
    <row r="8" spans="1:12">
      <c r="A8" s="18"/>
      <c r="B8" s="21" t="str">
        <f t="shared" si="0"/>
        <v/>
      </c>
      <c r="C8" s="23"/>
      <c r="D8" s="21" t="str">
        <f t="shared" si="1"/>
        <v/>
      </c>
      <c r="E8" s="23"/>
      <c r="F8" s="21" t="str">
        <f t="shared" si="2"/>
        <v/>
      </c>
    </row>
    <row r="9" spans="1:12">
      <c r="A9" s="18"/>
      <c r="B9" s="21" t="str">
        <f t="shared" si="0"/>
        <v/>
      </c>
      <c r="C9" s="23"/>
      <c r="D9" s="21" t="str">
        <f t="shared" si="1"/>
        <v/>
      </c>
      <c r="E9" s="23"/>
      <c r="F9" s="21" t="str">
        <f t="shared" si="2"/>
        <v/>
      </c>
    </row>
    <row r="10" spans="1:12">
      <c r="A10" s="18"/>
      <c r="B10" s="21" t="str">
        <f t="shared" si="0"/>
        <v/>
      </c>
      <c r="C10" s="23"/>
      <c r="D10" s="21" t="str">
        <f t="shared" si="1"/>
        <v/>
      </c>
      <c r="E10" s="23"/>
      <c r="F10" s="21" t="str">
        <f t="shared" si="2"/>
        <v/>
      </c>
    </row>
    <row r="11" spans="1:12">
      <c r="A11" s="18"/>
      <c r="B11" s="21" t="str">
        <f t="shared" si="0"/>
        <v/>
      </c>
      <c r="C11" s="23"/>
      <c r="D11" s="21" t="str">
        <f t="shared" si="1"/>
        <v/>
      </c>
      <c r="E11" s="23"/>
      <c r="F11" s="21" t="str">
        <f t="shared" si="2"/>
        <v/>
      </c>
    </row>
    <row r="12" spans="1:12">
      <c r="A12" s="18"/>
      <c r="B12" s="21" t="str">
        <f t="shared" si="0"/>
        <v/>
      </c>
      <c r="C12" s="23"/>
      <c r="D12" s="21" t="str">
        <f t="shared" si="1"/>
        <v/>
      </c>
      <c r="E12" s="23"/>
      <c r="F12" s="21" t="str">
        <f t="shared" si="2"/>
        <v/>
      </c>
    </row>
    <row r="13" spans="1:12">
      <c r="A13" s="18"/>
      <c r="B13" s="21" t="str">
        <f t="shared" si="0"/>
        <v/>
      </c>
      <c r="C13" s="23"/>
      <c r="D13" s="21" t="str">
        <f t="shared" si="1"/>
        <v/>
      </c>
      <c r="E13" s="23"/>
      <c r="F13" s="21" t="str">
        <f t="shared" si="2"/>
        <v/>
      </c>
    </row>
    <row r="14" spans="1:12">
      <c r="A14" s="18"/>
      <c r="B14" s="21" t="str">
        <f t="shared" si="0"/>
        <v/>
      </c>
      <c r="C14" s="23"/>
      <c r="D14" s="21" t="str">
        <f t="shared" si="1"/>
        <v/>
      </c>
      <c r="E14" s="23"/>
      <c r="F14" s="21" t="str">
        <f t="shared" si="2"/>
        <v/>
      </c>
    </row>
    <row r="15" spans="1:12">
      <c r="A15" s="18"/>
      <c r="B15" s="21" t="str">
        <f t="shared" si="0"/>
        <v/>
      </c>
      <c r="C15" s="23"/>
      <c r="D15" s="21" t="str">
        <f t="shared" si="1"/>
        <v/>
      </c>
      <c r="E15" s="23"/>
      <c r="F15" s="21" t="str">
        <f t="shared" si="2"/>
        <v/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23"/>
      <c r="F16" s="21" t="str">
        <f t="shared" si="2"/>
        <v/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23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23"/>
      <c r="F18" s="21" t="str">
        <f t="shared" si="2"/>
        <v/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23"/>
      <c r="F19" s="21" t="str">
        <f t="shared" si="2"/>
        <v/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23"/>
      <c r="F20" s="21" t="str">
        <f t="shared" si="2"/>
        <v/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23"/>
      <c r="F21" s="21" t="str">
        <f t="shared" si="2"/>
        <v/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23"/>
      <c r="F22" s="21" t="str">
        <f t="shared" si="2"/>
        <v/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23"/>
      <c r="F23" s="21" t="str">
        <f t="shared" si="2"/>
        <v/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23"/>
      <c r="F24" s="21" t="str">
        <f t="shared" si="2"/>
        <v/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23"/>
      <c r="F25" s="21" t="str">
        <f t="shared" si="2"/>
        <v/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23"/>
      <c r="F26" s="21" t="str">
        <f t="shared" si="2"/>
        <v/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23"/>
      <c r="F27" s="21" t="str">
        <f t="shared" si="2"/>
        <v/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23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23"/>
      <c r="F29" s="21" t="str">
        <f t="shared" si="2"/>
        <v/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23"/>
      <c r="F30" s="21" t="str">
        <f t="shared" si="2"/>
        <v/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23"/>
      <c r="F31" s="21" t="str">
        <f t="shared" si="2"/>
        <v/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23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23"/>
      <c r="F33" s="21" t="str">
        <f t="shared" si="2"/>
        <v/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23"/>
      <c r="F34" s="21" t="str">
        <f t="shared" si="2"/>
        <v/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23"/>
      <c r="F35" s="21" t="str">
        <f t="shared" si="2"/>
        <v/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23"/>
      <c r="F36" s="21" t="str">
        <f t="shared" si="2"/>
        <v/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23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23"/>
      <c r="F38" s="21" t="str">
        <f t="shared" si="2"/>
        <v/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23"/>
      <c r="F39" s="21" t="str">
        <f t="shared" si="2"/>
        <v/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23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23"/>
      <c r="F41" s="21" t="str">
        <f t="shared" si="2"/>
        <v/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23"/>
      <c r="F42" s="21" t="str">
        <f t="shared" si="2"/>
        <v/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23"/>
      <c r="F43" s="21" t="str">
        <f t="shared" si="2"/>
        <v/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23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23"/>
      <c r="F45" s="21" t="str">
        <f t="shared" si="2"/>
        <v/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23"/>
      <c r="F46" s="21" t="str">
        <f t="shared" si="2"/>
        <v/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23"/>
      <c r="F47" s="21" t="str">
        <f t="shared" si="2"/>
        <v/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23"/>
      <c r="F48" s="21" t="str">
        <f t="shared" si="2"/>
        <v/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23"/>
      <c r="F49" s="21" t="str">
        <f t="shared" si="2"/>
        <v/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23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23"/>
      <c r="F51" s="21" t="str">
        <f t="shared" si="2"/>
        <v/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23"/>
      <c r="F52" s="21" t="str">
        <f t="shared" si="2"/>
        <v/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23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23"/>
      <c r="F54" s="21" t="str">
        <f t="shared" si="2"/>
        <v/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23"/>
      <c r="F55" s="21" t="str">
        <f t="shared" si="2"/>
        <v/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23"/>
      <c r="F56" s="21" t="str">
        <f t="shared" si="2"/>
        <v/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23"/>
      <c r="F57" s="21" t="str">
        <f t="shared" si="2"/>
        <v/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23"/>
      <c r="F58" s="21" t="str">
        <f t="shared" si="2"/>
        <v/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23"/>
      <c r="F59" s="21" t="str">
        <f t="shared" si="2"/>
        <v/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23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23"/>
      <c r="F61" s="21" t="str">
        <f t="shared" si="2"/>
        <v/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23"/>
      <c r="F62" s="21" t="str">
        <f t="shared" si="2"/>
        <v/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23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23"/>
      <c r="F64" s="21" t="str">
        <f t="shared" si="2"/>
        <v/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23"/>
      <c r="F65" s="21" t="str">
        <f t="shared" si="2"/>
        <v/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23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23"/>
      <c r="F67" s="21" t="str">
        <f t="shared" ref="F67:F88" si="5">IF(NOT(ISBLANK(E67)),E67&amp;"\n ","")</f>
        <v/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23"/>
      <c r="F68" s="21" t="str">
        <f t="shared" si="5"/>
        <v/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23"/>
      <c r="F69" s="21" t="str">
        <f t="shared" si="5"/>
        <v/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23"/>
      <c r="F70" s="21" t="str">
        <f t="shared" si="5"/>
        <v/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23"/>
      <c r="F71" s="21" t="str">
        <f t="shared" si="5"/>
        <v/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23"/>
      <c r="F72" s="21" t="str">
        <f t="shared" si="5"/>
        <v/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23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23"/>
      <c r="F74" s="21" t="str">
        <f t="shared" si="5"/>
        <v/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23"/>
      <c r="F75" s="21" t="str">
        <f t="shared" si="5"/>
        <v/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23"/>
      <c r="F76" s="21" t="str">
        <f t="shared" si="5"/>
        <v/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23"/>
      <c r="F77" s="21" t="str">
        <f t="shared" si="5"/>
        <v/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23"/>
      <c r="F78" s="21" t="str">
        <f t="shared" si="5"/>
        <v/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23"/>
      <c r="F79" s="21" t="str">
        <f t="shared" si="5"/>
        <v/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23"/>
      <c r="F80" s="21" t="str">
        <f t="shared" si="5"/>
        <v/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23"/>
      <c r="F81" s="21" t="str">
        <f t="shared" si="5"/>
        <v/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23"/>
      <c r="F82" s="21" t="str">
        <f t="shared" si="5"/>
        <v/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23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23"/>
      <c r="F84" s="21" t="str">
        <f t="shared" si="5"/>
        <v/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23"/>
      <c r="F85" s="21" t="str">
        <f t="shared" si="5"/>
        <v/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23"/>
      <c r="F86" s="21" t="str">
        <f t="shared" si="5"/>
        <v/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23"/>
      <c r="F87" s="21" t="str">
        <f t="shared" si="5"/>
        <v/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23"/>
      <c r="F88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0"/>
  <sheetViews>
    <sheetView zoomScaleNormal="100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s="2" t="s">
        <v>56</v>
      </c>
      <c r="C1" s="3" t="s">
        <v>28</v>
      </c>
      <c r="E1" s="3" t="s">
        <v>57</v>
      </c>
      <c r="G1" t="s">
        <v>6</v>
      </c>
      <c r="H1" s="7" t="str">
        <f>"Blockly.Arduino.definitions_['"&amp;H2&amp;"'] = '"&amp;H3&amp;"' + "&amp;H4&amp;" + '"&amp;H5&amp;"';"</f>
        <v>Blockly.Arduino.definitions_['_01imi_megacar_init'] = '#include &lt;Arduino.h&gt;\n #include &lt;SoftwareSerial.h&gt;\n #include &lt;Servo.h&gt;\n #include "HUSKYLENS.h"\n #include &lt;Wire.h&gt;\n #include &lt;Adafruit_INA219.h&gt;\n //====插入變數Start====\n ' + statements_uart+statements_track+statements_trig+statements_carbox+statements_aicam+statements_sign+statements_l298n+statements_l298n2 + '//====插入變數End====\n //★★★車頭初始向下\n char CAR_INIT_DIRECT = \'D\';\n // 定義地圖大小\n const int numRows = 4;\n const int numCols = 6;\n //地圖陣列，0表示障礙物，1表示可通行\n int grid[numRows][numCols];\n //位置\n const char* GOODS_POINT = "goodsStation";\n const char* CHARGE_POINT = "chargeStation";\n const char* Recipient_POINT = "recipientHome";\n //目前位置\n String currentPoint = GOODS_POINT;\n //起點位置\n String startPoint = GOODS_POINT;\n int startRow = 0;\n int startCol = 0;\n //終點位置\n String endPoint = Recipient_POINT;\n int endRow = 3;\n int endCol = 5;\n //儲存座標結果\n String pathXY[numRows * numCols];\n //int pathXYCount = 0;\n //儲存地圖方向結果URDL\n char pathMapDirect[numRows * numCols];\n char MAP_DIRECT[4] = { \'U\', \'R\', \'D\', \'L\' };\n int pathCount = 0;\n //儲存車子(順時針)轉動角度\n int pathCarDegree[numRows * numCols];\n //儲存車子移動方向\n char* pathCarMove[numRows * numCols];\n char* CAR_MOVE[4] = { "F,", "R,F,", "R,R,F,", "L,F," };\n //與Esp32通訊\n const char* MAP_SET = "mapSet";\n const char* GOODS_LOAD = "goodsLoad";\n const char* LINE_NOTIFY = "lineNotify";\n const char* CAR_GPS = "carGps";\n //收貨人\n String recipient[6];\n //4way循跡感測器陣列\n int trackSensor[4];\n #define TRACK_LEFT 0\n #define TRACK_FRONT 1\n #define TRACK_BACK 2\n #define TRACK_RIGHT 3\n //是否走完一格\n bool isFrontArrive = false;\n Servo servoCarBox;\n Servo servoAiCam;\n //HsukyLens AI鏡頭\n HUSKYLENS huskylens;\n int readData[5] = {};\n byte dataType = 0;\n byte idCount = 0;\n bool detection_now = 0;\n int aiId = 0;\n int aiX = 0;  //中心點X座標\n int aiY = 0;  //中心點Y座標\n int aiWidth = 0;\n int aiHeight = 0;\n const int PERSON_ID = 1;                             //物體識別模式:人(透過AI鏡頭訓練)\n const int CAR_ID = 2;                                //物體識別模式:車子(透過AI鏡頭訓練)\n const int FACE_ID1 = 1;                              //人臉識別模式:車子(透過AI鏡頭訓練)\n char* CurrentAlgo = "ALGORITHM_OBJECT_RECOGNITION";  //目前的演算法\n //測電壓電流\n Adafruit_INA219 ina219;\n float busvoltage = 0;  //電池電壓\n float shuntvoltage = 0;\n float loadvoltage = 0;  //負載電壓\n float current_mA = 0;   //負載電流\n float power_mW = 0;     //負載功率\n //轉速(120~255)\n const int FSpeed = 120;\n const int BSpeed = 120;\n const int RSpeed = 120;\n const int LSpeed = 120;\n //轉動時間(毫秒)\n const int FTimer = 2000;\n const int BTimer = 1000;\n const int RTimer = 1000;\n const int LTimer = 1000;\n const int STimer = 3000;\n ';</v>
      </c>
    </row>
    <row r="2" spans="1:12">
      <c r="A2" s="34" t="s">
        <v>66</v>
      </c>
      <c r="B2" s="21" t="str">
        <f>IF(NOT(ISBLANK(A2)),A2&amp;"\n ","")</f>
        <v xml:space="preserve">#include &lt;Arduino.h&gt;\n </v>
      </c>
      <c r="C2" s="24" t="s">
        <v>58</v>
      </c>
      <c r="D2" s="21" t="str">
        <f>IF(NOT(ISBLANK(C2)),C2,"")</f>
        <v>statements_uart</v>
      </c>
      <c r="E2" s="34" t="s">
        <v>72</v>
      </c>
      <c r="F2" s="21" t="str">
        <f>IF(NOT(ISBLANK(E2)),E2&amp;"\n ","")</f>
        <v xml:space="preserve">//====插入變數End====\n </v>
      </c>
      <c r="G2" s="4" t="s">
        <v>5</v>
      </c>
      <c r="H2" s="5" t="s">
        <v>54</v>
      </c>
    </row>
    <row r="3" spans="1:12">
      <c r="A3" s="34" t="s">
        <v>15</v>
      </c>
      <c r="B3" s="21" t="str">
        <f t="shared" ref="B3:B66" si="0">IF(NOT(ISBLANK(A3)),A3&amp;"\n ","")</f>
        <v xml:space="preserve">#include &lt;SoftwareSerial.h&gt;\n </v>
      </c>
      <c r="C3" s="24" t="s">
        <v>59</v>
      </c>
      <c r="D3" s="21" t="str">
        <f t="shared" ref="D3:D66" si="1">IF(NOT(ISBLANK(C3)),C3,"")</f>
        <v>statements_track</v>
      </c>
      <c r="E3" s="34"/>
      <c r="F3" s="21" t="str">
        <f t="shared" ref="F3:F66" si="2">IF(NOT(ISBLANK(E3)),E3&amp;"\n ","")</f>
        <v/>
      </c>
      <c r="G3" s="5" t="s">
        <v>38</v>
      </c>
      <c r="H3" s="5" t="str">
        <f>_xlfn.CONCAT(B2:B999)</f>
        <v xml:space="preserve">#include &lt;Arduino.h&gt;\n #include &lt;SoftwareSerial.h&gt;\n #include &lt;Servo.h&gt;\n #include "HUSKYLENS.h"\n #include &lt;Wire.h&gt;\n #include &lt;Adafruit_INA219.h&gt;\n //====插入變數Start====\n </v>
      </c>
      <c r="I3" s="25"/>
      <c r="J3" s="25"/>
      <c r="K3" s="25"/>
      <c r="L3" s="25"/>
    </row>
    <row r="4" spans="1:12">
      <c r="A4" s="34" t="s">
        <v>67</v>
      </c>
      <c r="B4" s="21" t="str">
        <f t="shared" si="0"/>
        <v xml:space="preserve">#include &lt;Servo.h&gt;\n </v>
      </c>
      <c r="C4" s="24" t="s">
        <v>60</v>
      </c>
      <c r="D4" s="21" t="str">
        <f t="shared" si="1"/>
        <v>statements_trig</v>
      </c>
      <c r="E4" s="34" t="s">
        <v>73</v>
      </c>
      <c r="F4" s="21" t="str">
        <f t="shared" si="2"/>
        <v xml:space="preserve">//★★★車頭初始向下\n </v>
      </c>
      <c r="G4" s="5" t="s">
        <v>39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>
      <c r="A5" s="34" t="s">
        <v>68</v>
      </c>
      <c r="B5" s="21" t="str">
        <f t="shared" si="0"/>
        <v xml:space="preserve">#include "HUSKYLENS.h"\n </v>
      </c>
      <c r="C5" s="24" t="s">
        <v>61</v>
      </c>
      <c r="D5" s="21" t="str">
        <f t="shared" si="1"/>
        <v>statements_carbox</v>
      </c>
      <c r="E5" s="34" t="s">
        <v>74</v>
      </c>
      <c r="F5" s="21" t="str">
        <f t="shared" si="2"/>
        <v xml:space="preserve">char CAR_INIT_DIRECT = \'D\';\n </v>
      </c>
      <c r="G5" s="5" t="s">
        <v>40</v>
      </c>
      <c r="H5" s="4" t="str">
        <f>_xlfn.CONCAT(F2:F999)</f>
        <v xml:space="preserve">//====插入變數End====\n //★★★車頭初始向下\n char CAR_INIT_DIRECT = \'D\';\n // 定義地圖大小\n const int numRows = 4;\n const int numCols = 6;\n //地圖陣列，0表示障礙物，1表示可通行\n int grid[numRows][numCols];\n //位置\n const char* GOODS_POINT = "goodsStation";\n const char* CHARGE_POINT = "chargeStation";\n const char* Recipient_POINT = "recipientHome";\n //目前位置\n String currentPoint = GOODS_POINT;\n //起點位置\n String startPoint = GOODS_POINT;\n int startRow = 0;\n int startCol = 0;\n //終點位置\n String endPoint = Recipient_POINT;\n int endRow = 3;\n int endCol = 5;\n //儲存座標結果\n String pathXY[numRows * numCols];\n //int pathXYCount = 0;\n //儲存地圖方向結果URDL\n char pathMapDirect[numRows * numCols];\n char MAP_DIRECT[4] = { \'U\', \'R\', \'D\', \'L\' };\n int pathCount = 0;\n //儲存車子(順時針)轉動角度\n int pathCarDegree[numRows * numCols];\n //儲存車子移動方向\n char* pathCarMove[numRows * numCols];\n char* CAR_MOVE[4] = { "F,", "R,F,", "R,R,F,", "L,F," };\n //與Esp32通訊\n const char* MAP_SET = "mapSet";\n const char* GOODS_LOAD = "goodsLoad";\n const char* LINE_NOTIFY = "lineNotify";\n const char* CAR_GPS = "carGps";\n //收貨人\n String recipient[6];\n //4way循跡感測器陣列\n int trackSensor[4];\n #define TRACK_LEFT 0\n #define TRACK_FRONT 1\n #define TRACK_BACK 2\n #define TRACK_RIGHT 3\n //是否走完一格\n bool isFrontArrive = false;\n Servo servoCarBox;\n Servo servoAiCam;\n //HsukyLens AI鏡頭\n HUSKYLENS huskylens;\n int readData[5] = {};\n byte dataType = 0;\n byte idCount = 0;\n bool detection_now = 0;\n int aiId = 0;\n int aiX = 0;  //中心點X座標\n int aiY = 0;  //中心點Y座標\n int aiWidth = 0;\n int aiHeight = 0;\n const int PERSON_ID = 1;                             //物體識別模式:人(透過AI鏡頭訓練)\n const int CAR_ID = 2;                                //物體識別模式:車子(透過AI鏡頭訓練)\n const int FACE_ID1 = 1;                              //人臉識別模式:車子(透過AI鏡頭訓練)\n char* CurrentAlgo = "ALGORITHM_OBJECT_RECOGNITION";  //目前的演算法\n //測電壓電流\n Adafruit_INA219 ina219;\n float busvoltage = 0;  //電池電壓\n float shuntvoltage = 0;\n float loadvoltage = 0;  //負載電壓\n float current_mA = 0;   //負載電流\n float power_mW = 0;     //負載功率\n //轉速(120~255)\n const int FSpeed = 120;\n const int BSpeed = 120;\n const int RSpeed = 120;\n const int LSpeed = 120;\n //轉動時間(毫秒)\n const int FTimer = 2000;\n const int BTimer = 1000;\n const int RTimer = 1000;\n const int LTimer = 1000;\n const int STimer = 3000;\n </v>
      </c>
    </row>
    <row r="6" spans="1:12">
      <c r="A6" s="34" t="s">
        <v>69</v>
      </c>
      <c r="B6" s="21" t="str">
        <f t="shared" si="0"/>
        <v xml:space="preserve">#include &lt;Wire.h&gt;\n </v>
      </c>
      <c r="C6" s="24" t="s">
        <v>62</v>
      </c>
      <c r="D6" s="21" t="str">
        <f t="shared" si="1"/>
        <v>statements_aicam</v>
      </c>
      <c r="E6" s="34"/>
      <c r="F6" s="21" t="str">
        <f t="shared" si="2"/>
        <v/>
      </c>
    </row>
    <row r="7" spans="1:12">
      <c r="A7" s="34" t="s">
        <v>70</v>
      </c>
      <c r="B7" s="21" t="str">
        <f t="shared" si="0"/>
        <v xml:space="preserve">#include &lt;Adafruit_INA219.h&gt;\n </v>
      </c>
      <c r="C7" s="24" t="s">
        <v>63</v>
      </c>
      <c r="D7" s="21" t="str">
        <f t="shared" si="1"/>
        <v>statements_sign</v>
      </c>
      <c r="E7" s="34" t="s">
        <v>75</v>
      </c>
      <c r="F7" s="21" t="str">
        <f t="shared" si="2"/>
        <v xml:space="preserve">// 定義地圖大小\n </v>
      </c>
    </row>
    <row r="8" spans="1:12">
      <c r="A8" s="34"/>
      <c r="B8" s="21" t="str">
        <f t="shared" si="0"/>
        <v/>
      </c>
      <c r="C8" s="24" t="s">
        <v>64</v>
      </c>
      <c r="D8" s="21" t="str">
        <f t="shared" si="1"/>
        <v>statements_l298n</v>
      </c>
      <c r="E8" s="34" t="s">
        <v>76</v>
      </c>
      <c r="F8" s="21" t="str">
        <f t="shared" si="2"/>
        <v xml:space="preserve">const int numRows = 4;\n </v>
      </c>
    </row>
    <row r="9" spans="1:12">
      <c r="A9" s="34" t="s">
        <v>71</v>
      </c>
      <c r="B9" s="21" t="str">
        <f t="shared" si="0"/>
        <v xml:space="preserve">//====插入變數Start====\n </v>
      </c>
      <c r="C9" s="24" t="s">
        <v>65</v>
      </c>
      <c r="D9" s="21" t="str">
        <f t="shared" si="1"/>
        <v>statements_l298n2</v>
      </c>
      <c r="E9" s="34" t="s">
        <v>77</v>
      </c>
      <c r="F9" s="21" t="str">
        <f t="shared" si="2"/>
        <v xml:space="preserve">const int numCols = 6;\n </v>
      </c>
    </row>
    <row r="10" spans="1:12">
      <c r="A10" s="18"/>
      <c r="B10" s="21" t="str">
        <f t="shared" si="0"/>
        <v/>
      </c>
      <c r="C10" s="24"/>
      <c r="D10" s="21" t="str">
        <f t="shared" si="1"/>
        <v/>
      </c>
      <c r="E10" s="34"/>
      <c r="F10" s="21" t="str">
        <f t="shared" si="2"/>
        <v/>
      </c>
    </row>
    <row r="11" spans="1:12">
      <c r="A11" s="18"/>
      <c r="B11" s="21" t="str">
        <f t="shared" si="0"/>
        <v/>
      </c>
      <c r="C11" s="24"/>
      <c r="D11" s="21" t="str">
        <f t="shared" si="1"/>
        <v/>
      </c>
      <c r="E11" s="34" t="s">
        <v>78</v>
      </c>
      <c r="F11" s="21" t="str">
        <f t="shared" si="2"/>
        <v xml:space="preserve">//地圖陣列，0表示障礙物，1表示可通行\n </v>
      </c>
    </row>
    <row r="12" spans="1:12">
      <c r="A12" s="18"/>
      <c r="B12" s="21" t="str">
        <f t="shared" si="0"/>
        <v/>
      </c>
      <c r="C12" s="24"/>
      <c r="D12" s="21" t="str">
        <f t="shared" si="1"/>
        <v/>
      </c>
      <c r="E12" s="34" t="s">
        <v>79</v>
      </c>
      <c r="F12" s="21" t="str">
        <f t="shared" si="2"/>
        <v xml:space="preserve">int grid[numRows][numCols];\n </v>
      </c>
    </row>
    <row r="13" spans="1:12">
      <c r="A13" s="18"/>
      <c r="B13" s="21" t="str">
        <f t="shared" si="0"/>
        <v/>
      </c>
      <c r="C13" s="24"/>
      <c r="D13" s="21" t="str">
        <f t="shared" si="1"/>
        <v/>
      </c>
      <c r="E13" s="34" t="s">
        <v>80</v>
      </c>
      <c r="F13" s="21" t="str">
        <f t="shared" si="2"/>
        <v xml:space="preserve">//位置\n </v>
      </c>
    </row>
    <row r="14" spans="1:12">
      <c r="A14" s="18"/>
      <c r="B14" s="21" t="str">
        <f t="shared" si="0"/>
        <v/>
      </c>
      <c r="C14" s="24"/>
      <c r="D14" s="21" t="str">
        <f t="shared" si="1"/>
        <v/>
      </c>
      <c r="E14" s="34" t="s">
        <v>81</v>
      </c>
      <c r="F14" s="21" t="str">
        <f t="shared" si="2"/>
        <v xml:space="preserve">const char* GOODS_POINT = "goodsStation";\n </v>
      </c>
    </row>
    <row r="15" spans="1:12">
      <c r="A15" s="18"/>
      <c r="B15" s="21" t="str">
        <f t="shared" si="0"/>
        <v/>
      </c>
      <c r="C15" s="24"/>
      <c r="D15" s="21" t="str">
        <f t="shared" si="1"/>
        <v/>
      </c>
      <c r="E15" s="34" t="s">
        <v>82</v>
      </c>
      <c r="F15" s="21" t="str">
        <f t="shared" si="2"/>
        <v xml:space="preserve">const char* CHARGE_POINT = "chargeStation";\n </v>
      </c>
    </row>
    <row r="16" spans="1:12">
      <c r="A16" s="19"/>
      <c r="B16" s="21" t="str">
        <f t="shared" si="0"/>
        <v/>
      </c>
      <c r="C16" s="23"/>
      <c r="D16" s="21" t="str">
        <f t="shared" si="1"/>
        <v/>
      </c>
      <c r="E16" s="34" t="s">
        <v>83</v>
      </c>
      <c r="F16" s="21" t="str">
        <f t="shared" si="2"/>
        <v xml:space="preserve">const char* Recipient_POINT = "recipientHome";\n </v>
      </c>
    </row>
    <row r="17" spans="1:6">
      <c r="A17" s="18"/>
      <c r="B17" s="21" t="str">
        <f t="shared" si="0"/>
        <v/>
      </c>
      <c r="C17" s="23"/>
      <c r="D17" s="21" t="str">
        <f t="shared" si="1"/>
        <v/>
      </c>
      <c r="E17" s="34"/>
      <c r="F17" s="21" t="str">
        <f t="shared" si="2"/>
        <v/>
      </c>
    </row>
    <row r="18" spans="1:6">
      <c r="A18" s="18"/>
      <c r="B18" s="21" t="str">
        <f t="shared" si="0"/>
        <v/>
      </c>
      <c r="C18" s="23"/>
      <c r="D18" s="21" t="str">
        <f t="shared" si="1"/>
        <v/>
      </c>
      <c r="E18" s="34" t="s">
        <v>84</v>
      </c>
      <c r="F18" s="21" t="str">
        <f t="shared" si="2"/>
        <v xml:space="preserve">//目前位置\n </v>
      </c>
    </row>
    <row r="19" spans="1:6">
      <c r="A19" s="18"/>
      <c r="B19" s="21" t="str">
        <f t="shared" si="0"/>
        <v/>
      </c>
      <c r="C19" s="23"/>
      <c r="D19" s="21" t="str">
        <f t="shared" si="1"/>
        <v/>
      </c>
      <c r="E19" s="34" t="s">
        <v>85</v>
      </c>
      <c r="F19" s="21" t="str">
        <f t="shared" si="2"/>
        <v xml:space="preserve">String currentPoint = GOODS_POINT;\n </v>
      </c>
    </row>
    <row r="20" spans="1:6">
      <c r="A20" s="18"/>
      <c r="B20" s="21" t="str">
        <f t="shared" si="0"/>
        <v/>
      </c>
      <c r="C20" s="23"/>
      <c r="D20" s="21" t="str">
        <f t="shared" si="1"/>
        <v/>
      </c>
      <c r="E20" s="34" t="s">
        <v>86</v>
      </c>
      <c r="F20" s="21" t="str">
        <f t="shared" si="2"/>
        <v xml:space="preserve">//起點位置\n </v>
      </c>
    </row>
    <row r="21" spans="1:6">
      <c r="A21" s="18"/>
      <c r="B21" s="21" t="str">
        <f t="shared" si="0"/>
        <v/>
      </c>
      <c r="C21" s="23"/>
      <c r="D21" s="21" t="str">
        <f t="shared" si="1"/>
        <v/>
      </c>
      <c r="E21" s="34" t="s">
        <v>87</v>
      </c>
      <c r="F21" s="21" t="str">
        <f t="shared" si="2"/>
        <v xml:space="preserve">String startPoint = GOODS_POINT;\n </v>
      </c>
    </row>
    <row r="22" spans="1:6">
      <c r="A22" s="18"/>
      <c r="B22" s="21" t="str">
        <f t="shared" si="0"/>
        <v/>
      </c>
      <c r="C22" s="23"/>
      <c r="D22" s="21" t="str">
        <f t="shared" si="1"/>
        <v/>
      </c>
      <c r="E22" s="34" t="s">
        <v>88</v>
      </c>
      <c r="F22" s="21" t="str">
        <f t="shared" si="2"/>
        <v xml:space="preserve">int startRow = 0;\n </v>
      </c>
    </row>
    <row r="23" spans="1:6">
      <c r="A23" s="18"/>
      <c r="B23" s="21" t="str">
        <f t="shared" si="0"/>
        <v/>
      </c>
      <c r="C23" s="23"/>
      <c r="D23" s="21" t="str">
        <f t="shared" si="1"/>
        <v/>
      </c>
      <c r="E23" s="34" t="s">
        <v>89</v>
      </c>
      <c r="F23" s="21" t="str">
        <f t="shared" si="2"/>
        <v xml:space="preserve">int startCol = 0;\n </v>
      </c>
    </row>
    <row r="24" spans="1:6">
      <c r="A24" s="18"/>
      <c r="B24" s="21" t="str">
        <f t="shared" si="0"/>
        <v/>
      </c>
      <c r="C24" s="23"/>
      <c r="D24" s="21" t="str">
        <f t="shared" si="1"/>
        <v/>
      </c>
      <c r="E24" s="34" t="s">
        <v>90</v>
      </c>
      <c r="F24" s="21" t="str">
        <f t="shared" si="2"/>
        <v xml:space="preserve">//終點位置\n </v>
      </c>
    </row>
    <row r="25" spans="1:6">
      <c r="A25" s="18"/>
      <c r="B25" s="21" t="str">
        <f t="shared" si="0"/>
        <v/>
      </c>
      <c r="C25" s="23"/>
      <c r="D25" s="21" t="str">
        <f t="shared" si="1"/>
        <v/>
      </c>
      <c r="E25" s="34" t="s">
        <v>91</v>
      </c>
      <c r="F25" s="21" t="str">
        <f t="shared" si="2"/>
        <v xml:space="preserve">String endPoint = Recipient_POINT;\n </v>
      </c>
    </row>
    <row r="26" spans="1:6">
      <c r="A26" s="18"/>
      <c r="B26" s="21" t="str">
        <f t="shared" si="0"/>
        <v/>
      </c>
      <c r="C26" s="23"/>
      <c r="D26" s="21" t="str">
        <f t="shared" si="1"/>
        <v/>
      </c>
      <c r="E26" s="34" t="s">
        <v>92</v>
      </c>
      <c r="F26" s="21" t="str">
        <f t="shared" si="2"/>
        <v xml:space="preserve">int endRow = 3;\n </v>
      </c>
    </row>
    <row r="27" spans="1:6">
      <c r="A27" s="18"/>
      <c r="B27" s="21" t="str">
        <f t="shared" si="0"/>
        <v/>
      </c>
      <c r="C27" s="23"/>
      <c r="D27" s="21" t="str">
        <f t="shared" si="1"/>
        <v/>
      </c>
      <c r="E27" s="34" t="s">
        <v>93</v>
      </c>
      <c r="F27" s="21" t="str">
        <f t="shared" si="2"/>
        <v xml:space="preserve">int endCol = 5;\n </v>
      </c>
    </row>
    <row r="28" spans="1:6">
      <c r="A28" s="18"/>
      <c r="B28" s="21" t="str">
        <f t="shared" si="0"/>
        <v/>
      </c>
      <c r="C28" s="23"/>
      <c r="D28" s="21" t="str">
        <f t="shared" si="1"/>
        <v/>
      </c>
      <c r="E28" s="34"/>
      <c r="F28" s="21" t="str">
        <f t="shared" si="2"/>
        <v/>
      </c>
    </row>
    <row r="29" spans="1:6">
      <c r="A29" s="18"/>
      <c r="B29" s="21" t="str">
        <f t="shared" si="0"/>
        <v/>
      </c>
      <c r="C29" s="23"/>
      <c r="D29" s="21" t="str">
        <f t="shared" si="1"/>
        <v/>
      </c>
      <c r="E29" s="34" t="s">
        <v>94</v>
      </c>
      <c r="F29" s="21" t="str">
        <f t="shared" si="2"/>
        <v xml:space="preserve">//儲存座標結果\n </v>
      </c>
    </row>
    <row r="30" spans="1:6">
      <c r="A30" s="18"/>
      <c r="B30" s="21" t="str">
        <f t="shared" si="0"/>
        <v/>
      </c>
      <c r="C30" s="23"/>
      <c r="D30" s="21" t="str">
        <f t="shared" si="1"/>
        <v/>
      </c>
      <c r="E30" s="34" t="s">
        <v>95</v>
      </c>
      <c r="F30" s="21" t="str">
        <f t="shared" si="2"/>
        <v xml:space="preserve">String pathXY[numRows * numCols];\n </v>
      </c>
    </row>
    <row r="31" spans="1:6">
      <c r="A31" s="18"/>
      <c r="B31" s="21" t="str">
        <f t="shared" si="0"/>
        <v/>
      </c>
      <c r="C31" s="23"/>
      <c r="D31" s="21" t="str">
        <f t="shared" si="1"/>
        <v/>
      </c>
      <c r="E31" s="34" t="s">
        <v>96</v>
      </c>
      <c r="F31" s="21" t="str">
        <f t="shared" si="2"/>
        <v xml:space="preserve">//int pathXYCount = 0;\n </v>
      </c>
    </row>
    <row r="32" spans="1:6">
      <c r="A32" s="18"/>
      <c r="B32" s="21" t="str">
        <f t="shared" si="0"/>
        <v/>
      </c>
      <c r="C32" s="23"/>
      <c r="D32" s="21" t="str">
        <f t="shared" si="1"/>
        <v/>
      </c>
      <c r="E32" s="34"/>
      <c r="F32" s="21" t="str">
        <f t="shared" si="2"/>
        <v/>
      </c>
    </row>
    <row r="33" spans="1:6">
      <c r="A33" s="18"/>
      <c r="B33" s="21" t="str">
        <f t="shared" si="0"/>
        <v/>
      </c>
      <c r="C33" s="23"/>
      <c r="D33" s="21" t="str">
        <f t="shared" si="1"/>
        <v/>
      </c>
      <c r="E33" s="34" t="s">
        <v>97</v>
      </c>
      <c r="F33" s="21" t="str">
        <f t="shared" si="2"/>
        <v xml:space="preserve">//儲存地圖方向結果URDL\n </v>
      </c>
    </row>
    <row r="34" spans="1:6">
      <c r="A34" s="18"/>
      <c r="B34" s="21" t="str">
        <f t="shared" si="0"/>
        <v/>
      </c>
      <c r="C34" s="23"/>
      <c r="D34" s="21" t="str">
        <f t="shared" si="1"/>
        <v/>
      </c>
      <c r="E34" s="34" t="s">
        <v>98</v>
      </c>
      <c r="F34" s="21" t="str">
        <f t="shared" si="2"/>
        <v xml:space="preserve">char pathMapDirect[numRows * numCols];\n </v>
      </c>
    </row>
    <row r="35" spans="1:6">
      <c r="A35" s="18"/>
      <c r="B35" s="21" t="str">
        <f t="shared" si="0"/>
        <v/>
      </c>
      <c r="C35" s="23"/>
      <c r="D35" s="21" t="str">
        <f t="shared" si="1"/>
        <v/>
      </c>
      <c r="E35" s="34" t="s">
        <v>99</v>
      </c>
      <c r="F35" s="21" t="str">
        <f t="shared" si="2"/>
        <v xml:space="preserve">char MAP_DIRECT[4] = { \'U\', \'R\', \'D\', \'L\' };\n </v>
      </c>
    </row>
    <row r="36" spans="1:6">
      <c r="A36" s="18"/>
      <c r="B36" s="21" t="str">
        <f t="shared" si="0"/>
        <v/>
      </c>
      <c r="C36" s="23"/>
      <c r="D36" s="21" t="str">
        <f t="shared" si="1"/>
        <v/>
      </c>
      <c r="E36" s="34" t="s">
        <v>100</v>
      </c>
      <c r="F36" s="21" t="str">
        <f t="shared" si="2"/>
        <v xml:space="preserve">int pathCount = 0;\n </v>
      </c>
    </row>
    <row r="37" spans="1:6">
      <c r="A37" s="18"/>
      <c r="B37" s="21" t="str">
        <f t="shared" si="0"/>
        <v/>
      </c>
      <c r="C37" s="23"/>
      <c r="D37" s="21" t="str">
        <f t="shared" si="1"/>
        <v/>
      </c>
      <c r="E37" s="34"/>
      <c r="F37" s="21" t="str">
        <f t="shared" si="2"/>
        <v/>
      </c>
    </row>
    <row r="38" spans="1:6">
      <c r="A38" s="18"/>
      <c r="B38" s="21" t="str">
        <f t="shared" si="0"/>
        <v/>
      </c>
      <c r="C38" s="23"/>
      <c r="D38" s="21" t="str">
        <f t="shared" si="1"/>
        <v/>
      </c>
      <c r="E38" s="34" t="s">
        <v>101</v>
      </c>
      <c r="F38" s="21" t="str">
        <f t="shared" si="2"/>
        <v xml:space="preserve">//儲存車子(順時針)轉動角度\n </v>
      </c>
    </row>
    <row r="39" spans="1:6">
      <c r="A39" s="3"/>
      <c r="B39" s="21" t="str">
        <f t="shared" si="0"/>
        <v/>
      </c>
      <c r="C39" s="23"/>
      <c r="D39" s="21" t="str">
        <f t="shared" si="1"/>
        <v/>
      </c>
      <c r="E39" s="34" t="s">
        <v>102</v>
      </c>
      <c r="F39" s="21" t="str">
        <f t="shared" si="2"/>
        <v xml:space="preserve">int pathCarDegree[numRows * numCols];\n </v>
      </c>
    </row>
    <row r="40" spans="1:6">
      <c r="A40" s="18"/>
      <c r="B40" s="21" t="str">
        <f t="shared" si="0"/>
        <v/>
      </c>
      <c r="C40" s="23"/>
      <c r="D40" s="21" t="str">
        <f t="shared" si="1"/>
        <v/>
      </c>
      <c r="E40" s="34"/>
      <c r="F40" s="21" t="str">
        <f t="shared" si="2"/>
        <v/>
      </c>
    </row>
    <row r="41" spans="1:6">
      <c r="A41" s="18"/>
      <c r="B41" s="21" t="str">
        <f t="shared" si="0"/>
        <v/>
      </c>
      <c r="C41" s="23"/>
      <c r="D41" s="21" t="str">
        <f t="shared" si="1"/>
        <v/>
      </c>
      <c r="E41" s="34" t="s">
        <v>103</v>
      </c>
      <c r="F41" s="21" t="str">
        <f t="shared" si="2"/>
        <v xml:space="preserve">//儲存車子移動方向\n </v>
      </c>
    </row>
    <row r="42" spans="1:6">
      <c r="A42" s="18"/>
      <c r="B42" s="21" t="str">
        <f t="shared" si="0"/>
        <v/>
      </c>
      <c r="C42" s="23"/>
      <c r="D42" s="21" t="str">
        <f t="shared" si="1"/>
        <v/>
      </c>
      <c r="E42" s="34" t="s">
        <v>104</v>
      </c>
      <c r="F42" s="21" t="str">
        <f t="shared" si="2"/>
        <v xml:space="preserve">char* pathCarMove[numRows * numCols];\n </v>
      </c>
    </row>
    <row r="43" spans="1:6">
      <c r="A43" s="18"/>
      <c r="B43" s="21" t="str">
        <f t="shared" si="0"/>
        <v/>
      </c>
      <c r="C43" s="23"/>
      <c r="D43" s="21" t="str">
        <f t="shared" si="1"/>
        <v/>
      </c>
      <c r="E43" s="34" t="s">
        <v>105</v>
      </c>
      <c r="F43" s="21" t="str">
        <f t="shared" si="2"/>
        <v xml:space="preserve">char* CAR_MOVE[4] = { "F,", "R,F,", "R,R,F,", "L,F," };\n </v>
      </c>
    </row>
    <row r="44" spans="1:6">
      <c r="A44" s="18"/>
      <c r="B44" s="21" t="str">
        <f t="shared" si="0"/>
        <v/>
      </c>
      <c r="C44" s="23"/>
      <c r="D44" s="21" t="str">
        <f t="shared" si="1"/>
        <v/>
      </c>
      <c r="E44" s="34"/>
      <c r="F44" s="21" t="str">
        <f t="shared" si="2"/>
        <v/>
      </c>
    </row>
    <row r="45" spans="1:6">
      <c r="A45" s="18"/>
      <c r="B45" s="21" t="str">
        <f t="shared" si="0"/>
        <v/>
      </c>
      <c r="C45" s="23"/>
      <c r="D45" s="21" t="str">
        <f t="shared" si="1"/>
        <v/>
      </c>
      <c r="E45" s="34" t="s">
        <v>106</v>
      </c>
      <c r="F45" s="21" t="str">
        <f t="shared" si="2"/>
        <v xml:space="preserve">//與Esp32通訊\n </v>
      </c>
    </row>
    <row r="46" spans="1:6">
      <c r="A46" s="18"/>
      <c r="B46" s="21" t="str">
        <f t="shared" si="0"/>
        <v/>
      </c>
      <c r="C46" s="23"/>
      <c r="D46" s="21" t="str">
        <f t="shared" si="1"/>
        <v/>
      </c>
      <c r="E46" s="34" t="s">
        <v>16</v>
      </c>
      <c r="F46" s="21" t="str">
        <f t="shared" si="2"/>
        <v xml:space="preserve">const char* MAP_SET = "mapSet";\n </v>
      </c>
    </row>
    <row r="47" spans="1:6">
      <c r="A47" s="18"/>
      <c r="B47" s="21" t="str">
        <f t="shared" si="0"/>
        <v/>
      </c>
      <c r="C47" s="23"/>
      <c r="D47" s="21" t="str">
        <f t="shared" si="1"/>
        <v/>
      </c>
      <c r="E47" s="34" t="s">
        <v>17</v>
      </c>
      <c r="F47" s="21" t="str">
        <f t="shared" si="2"/>
        <v xml:space="preserve">const char* GOODS_LOAD = "goodsLoad";\n </v>
      </c>
    </row>
    <row r="48" spans="1:6">
      <c r="A48" s="18"/>
      <c r="B48" s="21" t="str">
        <f t="shared" si="0"/>
        <v/>
      </c>
      <c r="C48" s="23"/>
      <c r="D48" s="21" t="str">
        <f t="shared" si="1"/>
        <v/>
      </c>
      <c r="E48" s="34" t="s">
        <v>18</v>
      </c>
      <c r="F48" s="21" t="str">
        <f t="shared" si="2"/>
        <v xml:space="preserve">const char* LINE_NOTIFY = "lineNotify";\n </v>
      </c>
    </row>
    <row r="49" spans="1:6">
      <c r="A49" s="18"/>
      <c r="B49" s="21" t="str">
        <f t="shared" si="0"/>
        <v/>
      </c>
      <c r="C49" s="23"/>
      <c r="D49" s="21" t="str">
        <f t="shared" si="1"/>
        <v/>
      </c>
      <c r="E49" s="34" t="s">
        <v>19</v>
      </c>
      <c r="F49" s="21" t="str">
        <f t="shared" si="2"/>
        <v xml:space="preserve">const char* CAR_GPS = "carGps";\n </v>
      </c>
    </row>
    <row r="50" spans="1:6">
      <c r="A50" s="18"/>
      <c r="B50" s="21" t="str">
        <f t="shared" si="0"/>
        <v/>
      </c>
      <c r="C50" s="23"/>
      <c r="D50" s="21" t="str">
        <f t="shared" si="1"/>
        <v/>
      </c>
      <c r="E50" s="34"/>
      <c r="F50" s="21" t="str">
        <f t="shared" si="2"/>
        <v/>
      </c>
    </row>
    <row r="51" spans="1:6">
      <c r="A51" s="18"/>
      <c r="B51" s="21" t="str">
        <f t="shared" si="0"/>
        <v/>
      </c>
      <c r="C51" s="23"/>
      <c r="D51" s="21" t="str">
        <f t="shared" si="1"/>
        <v/>
      </c>
      <c r="E51" s="34" t="s">
        <v>107</v>
      </c>
      <c r="F51" s="21" t="str">
        <f t="shared" si="2"/>
        <v xml:space="preserve">//收貨人\n </v>
      </c>
    </row>
    <row r="52" spans="1:6">
      <c r="A52" s="18"/>
      <c r="B52" s="21" t="str">
        <f t="shared" si="0"/>
        <v/>
      </c>
      <c r="C52" s="23"/>
      <c r="D52" s="21" t="str">
        <f t="shared" si="1"/>
        <v/>
      </c>
      <c r="E52" s="34" t="s">
        <v>108</v>
      </c>
      <c r="F52" s="21" t="str">
        <f t="shared" si="2"/>
        <v xml:space="preserve">String recipient[6];\n </v>
      </c>
    </row>
    <row r="53" spans="1:6">
      <c r="A53" s="18"/>
      <c r="B53" s="21" t="str">
        <f t="shared" si="0"/>
        <v/>
      </c>
      <c r="C53" s="23"/>
      <c r="D53" s="21" t="str">
        <f t="shared" si="1"/>
        <v/>
      </c>
      <c r="E53" s="34"/>
      <c r="F53" s="21" t="str">
        <f t="shared" si="2"/>
        <v/>
      </c>
    </row>
    <row r="54" spans="1:6">
      <c r="A54" s="18"/>
      <c r="B54" s="21" t="str">
        <f t="shared" si="0"/>
        <v/>
      </c>
      <c r="C54" s="23"/>
      <c r="D54" s="21" t="str">
        <f t="shared" si="1"/>
        <v/>
      </c>
      <c r="E54" s="34" t="s">
        <v>109</v>
      </c>
      <c r="F54" s="21" t="str">
        <f t="shared" si="2"/>
        <v xml:space="preserve">//4way循跡感測器陣列\n </v>
      </c>
    </row>
    <row r="55" spans="1:6">
      <c r="A55" s="18"/>
      <c r="B55" s="21" t="str">
        <f t="shared" si="0"/>
        <v/>
      </c>
      <c r="C55" s="23"/>
      <c r="D55" s="21" t="str">
        <f t="shared" si="1"/>
        <v/>
      </c>
      <c r="E55" s="34" t="s">
        <v>110</v>
      </c>
      <c r="F55" s="21" t="str">
        <f t="shared" si="2"/>
        <v xml:space="preserve">int trackSensor[4];\n </v>
      </c>
    </row>
    <row r="56" spans="1:6">
      <c r="A56" s="18"/>
      <c r="B56" s="21" t="str">
        <f t="shared" si="0"/>
        <v/>
      </c>
      <c r="C56" s="23"/>
      <c r="D56" s="21" t="str">
        <f t="shared" si="1"/>
        <v/>
      </c>
      <c r="E56" s="34" t="s">
        <v>111</v>
      </c>
      <c r="F56" s="21" t="str">
        <f t="shared" si="2"/>
        <v xml:space="preserve">#define TRACK_LEFT 0\n </v>
      </c>
    </row>
    <row r="57" spans="1:6">
      <c r="A57" s="18"/>
      <c r="B57" s="21" t="str">
        <f t="shared" si="0"/>
        <v/>
      </c>
      <c r="C57" s="23"/>
      <c r="D57" s="21" t="str">
        <f t="shared" si="1"/>
        <v/>
      </c>
      <c r="E57" s="34" t="s">
        <v>112</v>
      </c>
      <c r="F57" s="21" t="str">
        <f t="shared" si="2"/>
        <v xml:space="preserve">#define TRACK_FRONT 1\n </v>
      </c>
    </row>
    <row r="58" spans="1:6">
      <c r="A58" s="18"/>
      <c r="B58" s="21" t="str">
        <f t="shared" si="0"/>
        <v/>
      </c>
      <c r="C58" s="23"/>
      <c r="D58" s="21" t="str">
        <f t="shared" si="1"/>
        <v/>
      </c>
      <c r="E58" s="34" t="s">
        <v>113</v>
      </c>
      <c r="F58" s="21" t="str">
        <f t="shared" si="2"/>
        <v xml:space="preserve">#define TRACK_BACK 2\n </v>
      </c>
    </row>
    <row r="59" spans="1:6">
      <c r="A59" s="3"/>
      <c r="B59" s="21" t="str">
        <f t="shared" si="0"/>
        <v/>
      </c>
      <c r="C59" s="23"/>
      <c r="D59" s="21" t="str">
        <f t="shared" si="1"/>
        <v/>
      </c>
      <c r="E59" s="34" t="s">
        <v>114</v>
      </c>
      <c r="F59" s="21" t="str">
        <f t="shared" si="2"/>
        <v xml:space="preserve">#define TRACK_RIGHT 3\n </v>
      </c>
    </row>
    <row r="60" spans="1:6">
      <c r="A60" s="18"/>
      <c r="B60" s="21" t="str">
        <f t="shared" si="0"/>
        <v/>
      </c>
      <c r="C60" s="23"/>
      <c r="D60" s="21" t="str">
        <f t="shared" si="1"/>
        <v/>
      </c>
      <c r="E60" s="34"/>
      <c r="F60" s="21" t="str">
        <f t="shared" si="2"/>
        <v/>
      </c>
    </row>
    <row r="61" spans="1:6">
      <c r="A61" s="18"/>
      <c r="B61" s="21" t="str">
        <f t="shared" si="0"/>
        <v/>
      </c>
      <c r="C61" s="23"/>
      <c r="D61" s="21" t="str">
        <f t="shared" si="1"/>
        <v/>
      </c>
      <c r="E61" s="34" t="s">
        <v>115</v>
      </c>
      <c r="F61" s="21" t="str">
        <f t="shared" si="2"/>
        <v xml:space="preserve">//是否走完一格\n </v>
      </c>
    </row>
    <row r="62" spans="1:6">
      <c r="A62" s="18"/>
      <c r="B62" s="21" t="str">
        <f t="shared" si="0"/>
        <v/>
      </c>
      <c r="C62" s="23"/>
      <c r="D62" s="21" t="str">
        <f t="shared" si="1"/>
        <v/>
      </c>
      <c r="E62" s="34" t="s">
        <v>116</v>
      </c>
      <c r="F62" s="21" t="str">
        <f t="shared" si="2"/>
        <v xml:space="preserve">bool isFrontArrive = false;\n </v>
      </c>
    </row>
    <row r="63" spans="1:6">
      <c r="A63" s="18"/>
      <c r="B63" s="21" t="str">
        <f t="shared" si="0"/>
        <v/>
      </c>
      <c r="C63" s="23"/>
      <c r="D63" s="21" t="str">
        <f t="shared" si="1"/>
        <v/>
      </c>
      <c r="E63" s="34"/>
      <c r="F63" s="21" t="str">
        <f t="shared" si="2"/>
        <v/>
      </c>
    </row>
    <row r="64" spans="1:6">
      <c r="A64" s="3"/>
      <c r="B64" s="21" t="str">
        <f t="shared" si="0"/>
        <v/>
      </c>
      <c r="C64" s="23"/>
      <c r="D64" s="21" t="str">
        <f t="shared" si="1"/>
        <v/>
      </c>
      <c r="E64" s="34" t="s">
        <v>117</v>
      </c>
      <c r="F64" s="21" t="str">
        <f t="shared" si="2"/>
        <v xml:space="preserve">Servo servoCarBox;\n </v>
      </c>
    </row>
    <row r="65" spans="1:6">
      <c r="A65" s="3"/>
      <c r="B65" s="21" t="str">
        <f t="shared" si="0"/>
        <v/>
      </c>
      <c r="C65" s="23"/>
      <c r="D65" s="21" t="str">
        <f t="shared" si="1"/>
        <v/>
      </c>
      <c r="E65" s="34" t="s">
        <v>118</v>
      </c>
      <c r="F65" s="21" t="str">
        <f t="shared" si="2"/>
        <v xml:space="preserve">Servo servoAiCam;\n </v>
      </c>
    </row>
    <row r="66" spans="1:6">
      <c r="A66" s="3"/>
      <c r="B66" s="21" t="str">
        <f t="shared" si="0"/>
        <v/>
      </c>
      <c r="C66" s="23"/>
      <c r="D66" s="21" t="str">
        <f t="shared" si="1"/>
        <v/>
      </c>
      <c r="E66" s="34"/>
      <c r="F66" s="21" t="str">
        <f t="shared" si="2"/>
        <v/>
      </c>
    </row>
    <row r="67" spans="1:6">
      <c r="A67" s="3"/>
      <c r="B67" s="21" t="str">
        <f t="shared" ref="B67:B88" si="3">IF(NOT(ISBLANK(A67)),A67&amp;"\n ","")</f>
        <v/>
      </c>
      <c r="C67" s="23"/>
      <c r="D67" s="21" t="str">
        <f t="shared" ref="D67:D88" si="4">IF(NOT(ISBLANK(C67)),C67,"")</f>
        <v/>
      </c>
      <c r="E67" s="34" t="s">
        <v>119</v>
      </c>
      <c r="F67" s="21" t="str">
        <f t="shared" ref="F67:F110" si="5">IF(NOT(ISBLANK(E67)),E67&amp;"\n ","")</f>
        <v xml:space="preserve">//HsukyLens AI鏡頭\n </v>
      </c>
    </row>
    <row r="68" spans="1:6">
      <c r="A68" s="3"/>
      <c r="B68" s="21" t="str">
        <f t="shared" si="3"/>
        <v/>
      </c>
      <c r="C68" s="23"/>
      <c r="D68" s="21" t="str">
        <f t="shared" si="4"/>
        <v/>
      </c>
      <c r="E68" s="34" t="s">
        <v>120</v>
      </c>
      <c r="F68" s="21" t="str">
        <f t="shared" si="5"/>
        <v xml:space="preserve">HUSKYLENS huskylens;\n </v>
      </c>
    </row>
    <row r="69" spans="1:6">
      <c r="A69" s="3"/>
      <c r="B69" s="21" t="str">
        <f t="shared" si="3"/>
        <v/>
      </c>
      <c r="C69" s="23"/>
      <c r="D69" s="21" t="str">
        <f t="shared" si="4"/>
        <v/>
      </c>
      <c r="E69" s="34" t="s">
        <v>121</v>
      </c>
      <c r="F69" s="21" t="str">
        <f t="shared" si="5"/>
        <v xml:space="preserve">int readData[5] = {};\n </v>
      </c>
    </row>
    <row r="70" spans="1:6">
      <c r="A70" s="3"/>
      <c r="B70" s="21" t="str">
        <f t="shared" si="3"/>
        <v/>
      </c>
      <c r="C70" s="23"/>
      <c r="D70" s="21" t="str">
        <f t="shared" si="4"/>
        <v/>
      </c>
      <c r="E70" s="34" t="s">
        <v>122</v>
      </c>
      <c r="F70" s="21" t="str">
        <f t="shared" si="5"/>
        <v xml:space="preserve">byte dataType = 0;\n </v>
      </c>
    </row>
    <row r="71" spans="1:6">
      <c r="A71" s="3"/>
      <c r="B71" s="21" t="str">
        <f t="shared" si="3"/>
        <v/>
      </c>
      <c r="C71" s="23"/>
      <c r="D71" s="21" t="str">
        <f t="shared" si="4"/>
        <v/>
      </c>
      <c r="E71" s="34" t="s">
        <v>123</v>
      </c>
      <c r="F71" s="21" t="str">
        <f t="shared" si="5"/>
        <v xml:space="preserve">byte idCount = 0;\n </v>
      </c>
    </row>
    <row r="72" spans="1:6">
      <c r="A72" s="3"/>
      <c r="B72" s="21" t="str">
        <f t="shared" si="3"/>
        <v/>
      </c>
      <c r="C72" s="23"/>
      <c r="D72" s="21" t="str">
        <f t="shared" si="4"/>
        <v/>
      </c>
      <c r="E72" s="34" t="s">
        <v>124</v>
      </c>
      <c r="F72" s="21" t="str">
        <f t="shared" si="5"/>
        <v xml:space="preserve">bool detection_now = 0;\n </v>
      </c>
    </row>
    <row r="73" spans="1:6">
      <c r="A73" s="3"/>
      <c r="B73" s="21" t="str">
        <f t="shared" si="3"/>
        <v/>
      </c>
      <c r="C73" s="23"/>
      <c r="D73" s="21" t="str">
        <f t="shared" si="4"/>
        <v/>
      </c>
      <c r="E73" s="34"/>
      <c r="F73" s="21" t="str">
        <f t="shared" si="5"/>
        <v/>
      </c>
    </row>
    <row r="74" spans="1:6">
      <c r="A74" s="3"/>
      <c r="B74" s="21" t="str">
        <f t="shared" si="3"/>
        <v/>
      </c>
      <c r="C74" s="23"/>
      <c r="D74" s="21" t="str">
        <f t="shared" si="4"/>
        <v/>
      </c>
      <c r="E74" s="34" t="s">
        <v>125</v>
      </c>
      <c r="F74" s="21" t="str">
        <f t="shared" si="5"/>
        <v xml:space="preserve">int aiId = 0;\n </v>
      </c>
    </row>
    <row r="75" spans="1:6">
      <c r="A75" s="3"/>
      <c r="B75" s="21" t="str">
        <f t="shared" si="3"/>
        <v/>
      </c>
      <c r="C75" s="23"/>
      <c r="D75" s="21" t="str">
        <f t="shared" si="4"/>
        <v/>
      </c>
      <c r="E75" s="34" t="s">
        <v>126</v>
      </c>
      <c r="F75" s="21" t="str">
        <f t="shared" si="5"/>
        <v xml:space="preserve">int aiX = 0;  //中心點X座標\n </v>
      </c>
    </row>
    <row r="76" spans="1:6">
      <c r="A76" s="3"/>
      <c r="B76" s="21" t="str">
        <f t="shared" si="3"/>
        <v/>
      </c>
      <c r="C76" s="23"/>
      <c r="D76" s="21" t="str">
        <f t="shared" si="4"/>
        <v/>
      </c>
      <c r="E76" s="34" t="s">
        <v>127</v>
      </c>
      <c r="F76" s="21" t="str">
        <f t="shared" si="5"/>
        <v xml:space="preserve">int aiY = 0;  //中心點Y座標\n </v>
      </c>
    </row>
    <row r="77" spans="1:6">
      <c r="A77" s="3"/>
      <c r="B77" s="21" t="str">
        <f t="shared" si="3"/>
        <v/>
      </c>
      <c r="C77" s="23"/>
      <c r="D77" s="21" t="str">
        <f t="shared" si="4"/>
        <v/>
      </c>
      <c r="E77" s="34" t="s">
        <v>128</v>
      </c>
      <c r="F77" s="21" t="str">
        <f t="shared" si="5"/>
        <v xml:space="preserve">int aiWidth = 0;\n </v>
      </c>
    </row>
    <row r="78" spans="1:6">
      <c r="A78" s="3"/>
      <c r="B78" s="21" t="str">
        <f t="shared" si="3"/>
        <v/>
      </c>
      <c r="C78" s="23"/>
      <c r="D78" s="21" t="str">
        <f t="shared" si="4"/>
        <v/>
      </c>
      <c r="E78" s="34" t="s">
        <v>129</v>
      </c>
      <c r="F78" s="21" t="str">
        <f t="shared" si="5"/>
        <v xml:space="preserve">int aiHeight = 0;\n </v>
      </c>
    </row>
    <row r="79" spans="1:6">
      <c r="A79" s="3"/>
      <c r="B79" s="21" t="str">
        <f t="shared" si="3"/>
        <v/>
      </c>
      <c r="C79" s="23"/>
      <c r="D79" s="21" t="str">
        <f t="shared" si="4"/>
        <v/>
      </c>
      <c r="E79" s="34" t="s">
        <v>130</v>
      </c>
      <c r="F79" s="21" t="str">
        <f t="shared" si="5"/>
        <v xml:space="preserve">const int PERSON_ID = 1;                             //物體識別模式:人(透過AI鏡頭訓練)\n </v>
      </c>
    </row>
    <row r="80" spans="1:6">
      <c r="A80" s="3"/>
      <c r="B80" s="21" t="str">
        <f t="shared" si="3"/>
        <v/>
      </c>
      <c r="C80" s="23"/>
      <c r="D80" s="21" t="str">
        <f t="shared" si="4"/>
        <v/>
      </c>
      <c r="E80" s="34" t="s">
        <v>131</v>
      </c>
      <c r="F80" s="21" t="str">
        <f t="shared" si="5"/>
        <v xml:space="preserve">const int CAR_ID = 2;                                //物體識別模式:車子(透過AI鏡頭訓練)\n </v>
      </c>
    </row>
    <row r="81" spans="1:6">
      <c r="A81" s="3"/>
      <c r="B81" s="21" t="str">
        <f t="shared" si="3"/>
        <v/>
      </c>
      <c r="C81" s="23"/>
      <c r="D81" s="21" t="str">
        <f t="shared" si="4"/>
        <v/>
      </c>
      <c r="E81" s="34" t="s">
        <v>132</v>
      </c>
      <c r="F81" s="21" t="str">
        <f t="shared" si="5"/>
        <v xml:space="preserve">const int FACE_ID1 = 1;                              //人臉識別模式:車子(透過AI鏡頭訓練)\n </v>
      </c>
    </row>
    <row r="82" spans="1:6">
      <c r="A82" s="3"/>
      <c r="B82" s="21" t="str">
        <f t="shared" si="3"/>
        <v/>
      </c>
      <c r="C82" s="23"/>
      <c r="D82" s="21" t="str">
        <f t="shared" si="4"/>
        <v/>
      </c>
      <c r="E82" s="34" t="s">
        <v>133</v>
      </c>
      <c r="F82" s="21" t="str">
        <f t="shared" si="5"/>
        <v xml:space="preserve">char* CurrentAlgo = "ALGORITHM_OBJECT_RECOGNITION";  //目前的演算法\n </v>
      </c>
    </row>
    <row r="83" spans="1:6">
      <c r="A83" s="3"/>
      <c r="B83" s="21" t="str">
        <f t="shared" si="3"/>
        <v/>
      </c>
      <c r="C83" s="23"/>
      <c r="D83" s="21" t="str">
        <f t="shared" si="4"/>
        <v/>
      </c>
      <c r="E83" s="34"/>
      <c r="F83" s="21" t="str">
        <f t="shared" si="5"/>
        <v/>
      </c>
    </row>
    <row r="84" spans="1:6">
      <c r="A84" s="3"/>
      <c r="B84" s="21" t="str">
        <f t="shared" si="3"/>
        <v/>
      </c>
      <c r="C84" s="23"/>
      <c r="D84" s="21" t="str">
        <f t="shared" si="4"/>
        <v/>
      </c>
      <c r="E84" s="34" t="s">
        <v>134</v>
      </c>
      <c r="F84" s="21" t="str">
        <f t="shared" si="5"/>
        <v xml:space="preserve">//測電壓電流\n </v>
      </c>
    </row>
    <row r="85" spans="1:6">
      <c r="A85" s="3"/>
      <c r="B85" s="21" t="str">
        <f t="shared" si="3"/>
        <v/>
      </c>
      <c r="C85" s="23"/>
      <c r="D85" s="21" t="str">
        <f t="shared" si="4"/>
        <v/>
      </c>
      <c r="E85" s="34" t="s">
        <v>135</v>
      </c>
      <c r="F85" s="21" t="str">
        <f t="shared" si="5"/>
        <v xml:space="preserve">Adafruit_INA219 ina219;\n </v>
      </c>
    </row>
    <row r="86" spans="1:6">
      <c r="A86" s="3"/>
      <c r="B86" s="21" t="str">
        <f t="shared" si="3"/>
        <v/>
      </c>
      <c r="C86" s="23"/>
      <c r="D86" s="21" t="str">
        <f t="shared" si="4"/>
        <v/>
      </c>
      <c r="E86" s="34" t="s">
        <v>136</v>
      </c>
      <c r="F86" s="21" t="str">
        <f t="shared" si="5"/>
        <v xml:space="preserve">float busvoltage = 0;  //電池電壓\n </v>
      </c>
    </row>
    <row r="87" spans="1:6">
      <c r="A87" s="3"/>
      <c r="B87" s="21" t="str">
        <f t="shared" si="3"/>
        <v/>
      </c>
      <c r="C87" s="23"/>
      <c r="D87" s="21" t="str">
        <f t="shared" si="4"/>
        <v/>
      </c>
      <c r="E87" s="34" t="s">
        <v>137</v>
      </c>
      <c r="F87" s="21" t="str">
        <f t="shared" si="5"/>
        <v xml:space="preserve">float shuntvoltage = 0;\n </v>
      </c>
    </row>
    <row r="88" spans="1:6">
      <c r="A88" s="3"/>
      <c r="B88" s="21" t="str">
        <f t="shared" si="3"/>
        <v/>
      </c>
      <c r="C88" s="23"/>
      <c r="D88" s="21" t="str">
        <f t="shared" si="4"/>
        <v/>
      </c>
      <c r="E88" s="34" t="s">
        <v>138</v>
      </c>
      <c r="F88" s="21" t="str">
        <f t="shared" si="5"/>
        <v xml:space="preserve">float loadvoltage = 0;  //負載電壓\n </v>
      </c>
    </row>
    <row r="89" spans="1:6">
      <c r="A89" s="3"/>
      <c r="B89" s="21" t="str">
        <f t="shared" ref="B89:B110" si="6">IF(NOT(ISBLANK(A89)),A89&amp;"\n ","")</f>
        <v/>
      </c>
      <c r="C89" s="23"/>
      <c r="D89" s="21" t="str">
        <f t="shared" ref="D89:D110" si="7">IF(NOT(ISBLANK(C89)),C89,"")</f>
        <v/>
      </c>
      <c r="E89" s="34" t="s">
        <v>139</v>
      </c>
      <c r="F89" s="21" t="str">
        <f t="shared" si="5"/>
        <v xml:space="preserve">float current_mA = 0;   //負載電流\n </v>
      </c>
    </row>
    <row r="90" spans="1:6">
      <c r="A90" s="3"/>
      <c r="B90" s="21" t="str">
        <f t="shared" si="6"/>
        <v/>
      </c>
      <c r="C90" s="23"/>
      <c r="D90" s="21" t="str">
        <f t="shared" si="7"/>
        <v/>
      </c>
      <c r="E90" s="34" t="s">
        <v>140</v>
      </c>
      <c r="F90" s="21" t="str">
        <f t="shared" si="5"/>
        <v xml:space="preserve">float power_mW = 0;     //負載功率\n </v>
      </c>
    </row>
    <row r="91" spans="1:6">
      <c r="A91" s="3"/>
      <c r="B91" s="21" t="str">
        <f t="shared" si="6"/>
        <v/>
      </c>
      <c r="C91" s="23"/>
      <c r="D91" s="21" t="str">
        <f t="shared" si="7"/>
        <v/>
      </c>
      <c r="E91" s="34"/>
      <c r="F91" s="21" t="str">
        <f t="shared" si="5"/>
        <v/>
      </c>
    </row>
    <row r="92" spans="1:6">
      <c r="A92" s="3"/>
      <c r="B92" s="21" t="str">
        <f t="shared" si="6"/>
        <v/>
      </c>
      <c r="C92" s="23"/>
      <c r="D92" s="21" t="str">
        <f t="shared" si="7"/>
        <v/>
      </c>
      <c r="E92" s="34"/>
      <c r="F92" s="21" t="str">
        <f t="shared" si="5"/>
        <v/>
      </c>
    </row>
    <row r="93" spans="1:6">
      <c r="A93" s="3"/>
      <c r="B93" s="21" t="str">
        <f t="shared" si="6"/>
        <v/>
      </c>
      <c r="C93" s="23"/>
      <c r="D93" s="21" t="str">
        <f t="shared" si="7"/>
        <v/>
      </c>
      <c r="E93" s="34" t="s">
        <v>141</v>
      </c>
      <c r="F93" s="21" t="str">
        <f t="shared" si="5"/>
        <v xml:space="preserve">//轉速(120~255)\n </v>
      </c>
    </row>
    <row r="94" spans="1:6">
      <c r="A94" s="3"/>
      <c r="B94" s="21" t="str">
        <f t="shared" si="6"/>
        <v/>
      </c>
      <c r="C94" s="23"/>
      <c r="D94" s="21" t="str">
        <f t="shared" si="7"/>
        <v/>
      </c>
      <c r="E94" s="34" t="s">
        <v>142</v>
      </c>
      <c r="F94" s="21" t="str">
        <f t="shared" si="5"/>
        <v xml:space="preserve">const int FSpeed = 120;\n </v>
      </c>
    </row>
    <row r="95" spans="1:6">
      <c r="A95" s="3"/>
      <c r="B95" s="21" t="str">
        <f t="shared" si="6"/>
        <v/>
      </c>
      <c r="C95" s="23"/>
      <c r="D95" s="21" t="str">
        <f t="shared" si="7"/>
        <v/>
      </c>
      <c r="E95" s="34" t="s">
        <v>143</v>
      </c>
      <c r="F95" s="21" t="str">
        <f t="shared" si="5"/>
        <v xml:space="preserve">const int BSpeed = 120;\n </v>
      </c>
    </row>
    <row r="96" spans="1:6">
      <c r="A96" s="3"/>
      <c r="B96" s="21" t="str">
        <f t="shared" si="6"/>
        <v/>
      </c>
      <c r="C96" s="23"/>
      <c r="D96" s="21" t="str">
        <f t="shared" si="7"/>
        <v/>
      </c>
      <c r="E96" s="34" t="s">
        <v>144</v>
      </c>
      <c r="F96" s="21" t="str">
        <f t="shared" si="5"/>
        <v xml:space="preserve">const int RSpeed = 120;\n </v>
      </c>
    </row>
    <row r="97" spans="1:6">
      <c r="A97" s="3"/>
      <c r="B97" s="21" t="str">
        <f t="shared" si="6"/>
        <v/>
      </c>
      <c r="C97" s="23"/>
      <c r="D97" s="21" t="str">
        <f t="shared" si="7"/>
        <v/>
      </c>
      <c r="E97" s="34" t="s">
        <v>145</v>
      </c>
      <c r="F97" s="21" t="str">
        <f t="shared" si="5"/>
        <v xml:space="preserve">const int LSpeed = 120;\n </v>
      </c>
    </row>
    <row r="98" spans="1:6">
      <c r="A98" s="3"/>
      <c r="B98" s="21" t="str">
        <f t="shared" si="6"/>
        <v/>
      </c>
      <c r="C98" s="23"/>
      <c r="D98" s="21" t="str">
        <f t="shared" si="7"/>
        <v/>
      </c>
      <c r="E98" s="34"/>
      <c r="F98" s="21" t="str">
        <f t="shared" si="5"/>
        <v/>
      </c>
    </row>
    <row r="99" spans="1:6">
      <c r="A99" s="3"/>
      <c r="B99" s="21" t="str">
        <f t="shared" si="6"/>
        <v/>
      </c>
      <c r="C99" s="23"/>
      <c r="D99" s="21" t="str">
        <f t="shared" si="7"/>
        <v/>
      </c>
      <c r="E99" s="34" t="s">
        <v>146</v>
      </c>
      <c r="F99" s="21" t="str">
        <f t="shared" si="5"/>
        <v xml:space="preserve">//轉動時間(毫秒)\n </v>
      </c>
    </row>
    <row r="100" spans="1:6">
      <c r="A100" s="3"/>
      <c r="B100" s="21" t="str">
        <f t="shared" si="6"/>
        <v/>
      </c>
      <c r="C100" s="23"/>
      <c r="D100" s="21" t="str">
        <f t="shared" si="7"/>
        <v/>
      </c>
      <c r="E100" s="34" t="s">
        <v>147</v>
      </c>
      <c r="F100" s="21" t="str">
        <f t="shared" si="5"/>
        <v xml:space="preserve">const int FTimer = 2000;\n </v>
      </c>
    </row>
    <row r="101" spans="1:6">
      <c r="A101" s="3"/>
      <c r="B101" s="21" t="str">
        <f t="shared" si="6"/>
        <v/>
      </c>
      <c r="C101" s="23"/>
      <c r="D101" s="21" t="str">
        <f t="shared" si="7"/>
        <v/>
      </c>
      <c r="E101" s="34" t="s">
        <v>148</v>
      </c>
      <c r="F101" s="21" t="str">
        <f t="shared" si="5"/>
        <v xml:space="preserve">const int BTimer = 1000;\n </v>
      </c>
    </row>
    <row r="102" spans="1:6">
      <c r="A102" s="3"/>
      <c r="B102" s="21" t="str">
        <f t="shared" si="6"/>
        <v/>
      </c>
      <c r="C102" s="23"/>
      <c r="D102" s="21" t="str">
        <f t="shared" si="7"/>
        <v/>
      </c>
      <c r="E102" s="34" t="s">
        <v>149</v>
      </c>
      <c r="F102" s="21" t="str">
        <f t="shared" si="5"/>
        <v xml:space="preserve">const int RTimer = 1000;\n </v>
      </c>
    </row>
    <row r="103" spans="1:6">
      <c r="A103" s="3"/>
      <c r="B103" s="21" t="str">
        <f t="shared" si="6"/>
        <v/>
      </c>
      <c r="C103" s="23"/>
      <c r="D103" s="21" t="str">
        <f t="shared" si="7"/>
        <v/>
      </c>
      <c r="E103" s="34" t="s">
        <v>150</v>
      </c>
      <c r="F103" s="21" t="str">
        <f t="shared" si="5"/>
        <v xml:space="preserve">const int LTimer = 1000;\n </v>
      </c>
    </row>
    <row r="104" spans="1:6">
      <c r="A104" s="3"/>
      <c r="B104" s="21" t="str">
        <f t="shared" si="6"/>
        <v/>
      </c>
      <c r="C104" s="23"/>
      <c r="D104" s="21" t="str">
        <f t="shared" si="7"/>
        <v/>
      </c>
      <c r="E104" s="34" t="s">
        <v>151</v>
      </c>
      <c r="F104" s="21" t="str">
        <f t="shared" si="5"/>
        <v xml:space="preserve">const int STimer = 3000;\n </v>
      </c>
    </row>
    <row r="105" spans="1:6">
      <c r="A105" s="3"/>
      <c r="B105" s="21" t="str">
        <f t="shared" si="6"/>
        <v/>
      </c>
      <c r="C105" s="23"/>
      <c r="D105" s="21" t="str">
        <f t="shared" si="7"/>
        <v/>
      </c>
      <c r="F105" s="21" t="str">
        <f t="shared" si="5"/>
        <v/>
      </c>
    </row>
    <row r="106" spans="1:6">
      <c r="A106" s="3"/>
      <c r="B106" s="21" t="str">
        <f t="shared" si="6"/>
        <v/>
      </c>
      <c r="C106" s="23"/>
      <c r="D106" s="21" t="str">
        <f t="shared" si="7"/>
        <v/>
      </c>
      <c r="F106" s="21" t="str">
        <f t="shared" si="5"/>
        <v/>
      </c>
    </row>
    <row r="107" spans="1:6">
      <c r="A107" s="3"/>
      <c r="B107" s="21" t="str">
        <f t="shared" si="6"/>
        <v/>
      </c>
      <c r="C107" s="23"/>
      <c r="D107" s="21" t="str">
        <f t="shared" si="7"/>
        <v/>
      </c>
      <c r="F107" s="21" t="str">
        <f t="shared" si="5"/>
        <v/>
      </c>
    </row>
    <row r="108" spans="1:6">
      <c r="A108" s="3"/>
      <c r="B108" s="21" t="str">
        <f t="shared" si="6"/>
        <v/>
      </c>
      <c r="C108" s="23"/>
      <c r="D108" s="21" t="str">
        <f t="shared" si="7"/>
        <v/>
      </c>
      <c r="F108" s="21" t="str">
        <f t="shared" si="5"/>
        <v/>
      </c>
    </row>
    <row r="109" spans="1:6">
      <c r="A109" s="3"/>
      <c r="B109" s="21" t="str">
        <f t="shared" si="6"/>
        <v/>
      </c>
      <c r="C109" s="23"/>
      <c r="D109" s="21" t="str">
        <f t="shared" si="7"/>
        <v/>
      </c>
      <c r="F109" s="21" t="str">
        <f t="shared" si="5"/>
        <v/>
      </c>
    </row>
    <row r="110" spans="1:6">
      <c r="A110" s="3"/>
      <c r="B110" s="21" t="str">
        <f t="shared" si="6"/>
        <v/>
      </c>
      <c r="C110" s="23"/>
      <c r="D110" s="21" t="str">
        <f t="shared" si="7"/>
        <v/>
      </c>
      <c r="F110" s="21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8"/>
  <sheetViews>
    <sheetView zoomScale="85" zoomScaleNormal="85" workbookViewId="0">
      <selection activeCell="D1" sqref="D1"/>
    </sheetView>
  </sheetViews>
  <sheetFormatPr defaultRowHeight="16.5"/>
  <cols>
    <col min="1" max="1" width="38.25" customWidth="1"/>
    <col min="2" max="2" width="21.625" customWidth="1"/>
    <col min="3" max="3" width="11.375" customWidth="1"/>
    <col min="5" max="5" width="32.875" customWidth="1"/>
    <col min="6" max="6" width="26.25" customWidth="1"/>
  </cols>
  <sheetData>
    <row r="1" spans="1:6">
      <c r="A1" t="s">
        <v>11</v>
      </c>
      <c r="C1" t="s">
        <v>6</v>
      </c>
      <c r="D1" s="7" t="str">
        <f>"Blockly.Arduino.setups_['"&amp;D2&amp;"'] = '"&amp;D3&amp;"';"</f>
        <v>Blockly.Arduino.setups_['_01imi_megacar_init'] = '  Serial.begin(9600);\n  //UART\n  ESP32Serial.begin(9600);\n  //按鈕I/O\n  pinMode(BUTTON_SIGN_PIN, INPUT);\n  //伺服馬達初始\n  servoCarBox.attach(SERVO_CAR_BOX_PIN);\n  servoCarBox.write(ANGLE_CAR_BOX_CLOSE);\n  delay(1000);\n  servoAiCam.attach(SERVO_AI_CAM_PIN);\n  servoAiCam.write(ANGLE_AI_CAM_FRONT);\n  delay(1000);\n  //HuskyLens鏡頭初始化\n  Wire.begin();\n  while (!huskylens.begin(Wire)) {\n    Serial.println(F("Begin failed!"));\n    Serial.println(F("1.Please recheck the Protocol Type in HUSKYLENS (General Settings&gt;&gt;Protocol Type&gt;&gt;I2C)"));\n    Serial.println(F("2.Please recheck the connection."));\n    delay(100);\n  }\n  huskylens.writeAlgorithm(ALGORITHM_OBJECT_RECOGNITION);  //物體辨識模式\n  CurrentAlgo = "ALGORITHM_OBJECT_RECOGNITION";\n  //測電壓電流初始\n  if (!ina219.begin()) {\n    Serial.println("Failed to find INA219 chip");\n    while (1) { delay(10); }\n  }\n  //小車初始化\n  pinMode(L298N_IN1, OUTPUT);\n  pinMode(L298N_IN2, OUTPUT);\n  pinMode(L298N_IN3, OUTPUT);\n  pinMode(L298N_IN4, OUTPUT);\n  pinMode(L298N_IN5, OUTPUT);\n  pinMode(L298N_IN6, OUTPUT);\n  pinMode(L298N_IN7, OUTPUT);\n  pinMode(L298N_IN8, OUTPUT);\n  pinMode(L298N_EN1, OUTPUT);\n  pinMode(L298N_EN2, OUTPUT);\n  pinMode(L298N_EN3, OUTPUT);\n  pinMode(L298N_EN4, OUTPUT);\n  digitalWrite(L298N_IN1, LOW);\n  digitalWrite(L298N_IN2, LOW);\n  digitalWrite(L298N_IN3, LOW);\n  digitalWrite(L298N_IN4, LOW);\n  digitalWrite(L298N_IN5, LOW);\n  digitalWrite(L298N_IN6, LOW);\n  digitalWrite(L298N_IN7, LOW);\n  digitalWrite(L298N_IN8, LOW);\n  digitalWrite(L298N_EN1, LOW);\n  digitalWrite(L298N_EN2, LOW);\n  digitalWrite(L298N_EN3, LOW);\n  digitalWrite(L298N_EN4, LOW);\n  //循跡感測器初始化\n  pinMode(TRACK_LEFT_PIN, INPUT);\n  pinMode(TRACK_FRONT_PIN, INPUT);\n  pinMode(TRACK_BACK_PIN, INPUT);\n  pinMode(TRACK_RIGHT_PIN, INPUT);\n  stopCar();\n  delay(2000);\n';</v>
      </c>
      <c r="E1" t="s">
        <v>0</v>
      </c>
      <c r="F1" s="6" t="str">
        <f>"Blockly.Arduino.setups_['"&amp;
變數!$A$2 &amp;"' + "&amp;
變數!B2 &amp;" + "&amp;
變數!B3 &amp;
"] = "&amp;
'01S'!F3 &amp; '01S'!F5
&amp;";"</f>
        <v>Blockly.Arduino.setups_['' +  + ] = ++++++++++++++;</v>
      </c>
    </row>
    <row r="2" spans="1:6">
      <c r="A2" s="34" t="s">
        <v>23</v>
      </c>
      <c r="B2" s="21" t="str">
        <f>IF(NOT(ISBLANK(A2)),A2&amp;"\n","")</f>
        <v xml:space="preserve">  Serial.begin(9600);\n</v>
      </c>
      <c r="C2" s="4" t="s">
        <v>5</v>
      </c>
      <c r="D2" s="5" t="s">
        <v>54</v>
      </c>
      <c r="E2" s="13"/>
      <c r="F2" s="10"/>
    </row>
    <row r="3" spans="1:6">
      <c r="A3" s="34" t="s">
        <v>152</v>
      </c>
      <c r="B3" s="21" t="str">
        <f t="shared" ref="B3:B66" si="0">IF(NOT(ISBLANK(A3)),A3&amp;"\n","")</f>
        <v xml:space="preserve">  //UART\n</v>
      </c>
      <c r="C3" s="5" t="s">
        <v>37</v>
      </c>
      <c r="D3" s="5" t="str">
        <f>_xlfn.CONCAT(B2:B999)</f>
        <v xml:space="preserve">  Serial.begin(9600);\n  //UART\n  ESP32Serial.begin(9600);\n  //按鈕I/O\n  pinMode(BUTTON_SIGN_PIN, INPUT);\n  //伺服馬達初始\n  servoCarBox.attach(SERVO_CAR_BOX_PIN);\n  servoCarBox.write(ANGLE_CAR_BOX_CLOSE);\n  delay(1000);\n  servoAiCam.attach(SERVO_AI_CAM_PIN);\n  servoAiCam.write(ANGLE_AI_CAM_FRONT);\n  delay(1000);\n  //HuskyLens鏡頭初始化\n  Wire.begin();\n  while (!huskylens.begin(Wire)) {\n    Serial.println(F("Begin failed!"));\n    Serial.println(F("1.Please recheck the Protocol Type in HUSKYLENS (General Settings&gt;&gt;Protocol Type&gt;&gt;I2C)"));\n    Serial.println(F("2.Please recheck the connection."));\n    delay(100);\n  }\n  huskylens.writeAlgorithm(ALGORITHM_OBJECT_RECOGNITION);  //物體辨識模式\n  CurrentAlgo = "ALGORITHM_OBJECT_RECOGNITION";\n  //測電壓電流初始\n  if (!ina219.begin()) {\n    Serial.println("Failed to find INA219 chip");\n    while (1) { delay(10); }\n  }\n  //小車初始化\n  pinMode(L298N_IN1, OUTPUT);\n  pinMode(L298N_IN2, OUTPUT);\n  pinMode(L298N_IN3, OUTPUT);\n  pinMode(L298N_IN4, OUTPUT);\n  pinMode(L298N_IN5, OUTPUT);\n  pinMode(L298N_IN6, OUTPUT);\n  pinMode(L298N_IN7, OUTPUT);\n  pinMode(L298N_IN8, OUTPUT);\n  pinMode(L298N_EN1, OUTPUT);\n  pinMode(L298N_EN2, OUTPUT);\n  pinMode(L298N_EN3, OUTPUT);\n  pinMode(L298N_EN4, OUTPUT);\n  digitalWrite(L298N_IN1, LOW);\n  digitalWrite(L298N_IN2, LOW);\n  digitalWrite(L298N_IN3, LOW);\n  digitalWrite(L298N_IN4, LOW);\n  digitalWrite(L298N_IN5, LOW);\n  digitalWrite(L298N_IN6, LOW);\n  digitalWrite(L298N_IN7, LOW);\n  digitalWrite(L298N_IN8, LOW);\n  digitalWrite(L298N_EN1, LOW);\n  digitalWrite(L298N_EN2, LOW);\n  digitalWrite(L298N_EN3, LOW);\n  digitalWrite(L298N_EN4, LOW);\n  //循跡感測器初始化\n  pinMode(TRACK_LEFT_PIN, INPUT);\n  pinMode(TRACK_FRONT_PIN, INPUT);\n  pinMode(TRACK_BACK_PIN, INPUT);\n  pinMode(TRACK_RIGHT_PIN, INPUT);\n  stopCar();\n  delay(2000);\n</v>
      </c>
      <c r="E3" s="8"/>
      <c r="F3" s="11" t="str">
        <f>F2&amp;"+"&amp;G2&amp;"+"&amp;H2&amp;"+"&amp;I2&amp;"+"&amp;J2&amp;"+"&amp;K2&amp;"+"&amp;L2&amp;"+"&amp;M2</f>
        <v>+++++++</v>
      </c>
    </row>
    <row r="4" spans="1:6">
      <c r="A4" s="34" t="s">
        <v>153</v>
      </c>
      <c r="B4" s="21" t="str">
        <f t="shared" si="0"/>
        <v xml:space="preserve">  ESP32Serial.begin(9600);\n</v>
      </c>
      <c r="E4" s="1"/>
      <c r="F4" s="12"/>
    </row>
    <row r="5" spans="1:6">
      <c r="A5" s="34"/>
      <c r="B5" s="21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>
      <c r="A6" s="34" t="s">
        <v>154</v>
      </c>
      <c r="B6" s="21" t="str">
        <f t="shared" si="0"/>
        <v xml:space="preserve">  //按鈕I/O\n</v>
      </c>
      <c r="E6" s="9"/>
      <c r="F6" s="8"/>
    </row>
    <row r="7" spans="1:6">
      <c r="A7" s="34" t="s">
        <v>155</v>
      </c>
      <c r="B7" s="21" t="str">
        <f t="shared" si="0"/>
        <v xml:space="preserve">  pinMode(BUTTON_SIGN_PIN, INPUT);\n</v>
      </c>
      <c r="E7" s="8"/>
      <c r="F7" s="11" t="str">
        <f>F6&amp;"+"&amp;G6&amp;"+"&amp;H6&amp;"+"&amp;I6&amp;"+"&amp;J6&amp;"+"&amp;K6&amp;"+"&amp;L6&amp;"+"&amp;M6</f>
        <v>+++++++</v>
      </c>
    </row>
    <row r="8" spans="1:6">
      <c r="A8" s="34"/>
      <c r="B8" s="21" t="str">
        <f t="shared" si="0"/>
        <v/>
      </c>
      <c r="E8" s="9"/>
      <c r="F8" s="8"/>
    </row>
    <row r="9" spans="1:6">
      <c r="A9" s="34" t="s">
        <v>156</v>
      </c>
      <c r="B9" s="21" t="str">
        <f t="shared" si="0"/>
        <v xml:space="preserve">  //伺服馬達初始\n</v>
      </c>
      <c r="E9" s="8"/>
      <c r="F9" s="11" t="str">
        <f>F8&amp;"+"&amp;G8&amp;"+"&amp;H8&amp;"+"&amp;I8&amp;"+"&amp;J8&amp;"+"&amp;K8&amp;"+"&amp;L8&amp;"+"&amp;M8</f>
        <v>+++++++</v>
      </c>
    </row>
    <row r="10" spans="1:6">
      <c r="A10" s="34" t="s">
        <v>157</v>
      </c>
      <c r="B10" s="21" t="str">
        <f t="shared" si="0"/>
        <v xml:space="preserve">  servoCarBox.attach(SERVO_CAR_BOX_PIN);\n</v>
      </c>
      <c r="E10" s="9"/>
      <c r="F10" s="8"/>
    </row>
    <row r="11" spans="1:6">
      <c r="A11" s="34" t="s">
        <v>158</v>
      </c>
      <c r="B11" s="21" t="str">
        <f t="shared" si="0"/>
        <v xml:space="preserve">  servoCarBox.write(ANGLE_CAR_BOX_CLOSE);\n</v>
      </c>
      <c r="E11" s="8"/>
      <c r="F11" s="11" t="str">
        <f>F10&amp;"+"&amp;G10&amp;"+"&amp;H10&amp;"+"&amp;I10&amp;"+"&amp;J10&amp;"+"&amp;K10&amp;"+"&amp;L10&amp;"+"&amp;M10</f>
        <v>+++++++</v>
      </c>
    </row>
    <row r="12" spans="1:6">
      <c r="A12" s="34" t="s">
        <v>159</v>
      </c>
      <c r="B12" s="21" t="str">
        <f t="shared" si="0"/>
        <v xml:space="preserve">  delay(1000);\n</v>
      </c>
      <c r="E12" s="8"/>
      <c r="F12" s="8"/>
    </row>
    <row r="13" spans="1:6">
      <c r="A13" s="34" t="s">
        <v>160</v>
      </c>
      <c r="B13" s="21" t="str">
        <f t="shared" si="0"/>
        <v xml:space="preserve">  servoAiCam.attach(SERVO_AI_CAM_PIN);\n</v>
      </c>
      <c r="E13" s="8"/>
      <c r="F13" s="8"/>
    </row>
    <row r="14" spans="1:6">
      <c r="A14" s="34" t="s">
        <v>161</v>
      </c>
      <c r="B14" s="21" t="str">
        <f t="shared" si="0"/>
        <v xml:space="preserve">  servoAiCam.write(ANGLE_AI_CAM_FRONT);\n</v>
      </c>
      <c r="E14" s="8"/>
      <c r="F14" s="8"/>
    </row>
    <row r="15" spans="1:6">
      <c r="A15" s="34" t="s">
        <v>159</v>
      </c>
      <c r="B15" s="21" t="str">
        <f t="shared" si="0"/>
        <v xml:space="preserve">  delay(1000);\n</v>
      </c>
      <c r="E15" s="8"/>
      <c r="F15" s="8"/>
    </row>
    <row r="16" spans="1:6">
      <c r="A16" s="34"/>
      <c r="B16" s="21" t="str">
        <f t="shared" si="0"/>
        <v/>
      </c>
      <c r="E16" s="8"/>
      <c r="F16" s="8"/>
    </row>
    <row r="17" spans="1:6">
      <c r="A17" s="34" t="s">
        <v>162</v>
      </c>
      <c r="B17" s="21" t="str">
        <f t="shared" si="0"/>
        <v xml:space="preserve">  //HuskyLens鏡頭初始化\n</v>
      </c>
      <c r="E17" s="8"/>
      <c r="F17" s="8"/>
    </row>
    <row r="18" spans="1:6">
      <c r="A18" s="34" t="s">
        <v>163</v>
      </c>
      <c r="B18" s="21" t="str">
        <f t="shared" si="0"/>
        <v xml:space="preserve">  Wire.begin();\n</v>
      </c>
      <c r="E18" s="8"/>
      <c r="F18" s="8"/>
    </row>
    <row r="19" spans="1:6">
      <c r="A19" s="34" t="s">
        <v>164</v>
      </c>
      <c r="B19" s="21" t="str">
        <f t="shared" si="0"/>
        <v xml:space="preserve">  while (!huskylens.begin(Wire)) {\n</v>
      </c>
      <c r="E19" s="8"/>
      <c r="F19" s="8"/>
    </row>
    <row r="20" spans="1:6">
      <c r="A20" s="34" t="s">
        <v>165</v>
      </c>
      <c r="B20" s="21" t="str">
        <f t="shared" si="0"/>
        <v xml:space="preserve">    Serial.println(F("Begin failed!"));\n</v>
      </c>
      <c r="E20" s="8"/>
      <c r="F20" s="8"/>
    </row>
    <row r="21" spans="1:6">
      <c r="A21" s="34" t="s">
        <v>166</v>
      </c>
      <c r="B21" s="21" t="str">
        <f t="shared" si="0"/>
        <v xml:space="preserve">    Serial.println(F("1.Please recheck the Protocol Type in HUSKYLENS (General Settings&gt;&gt;Protocol Type&gt;&gt;I2C)"));\n</v>
      </c>
      <c r="E21" s="8"/>
      <c r="F21" s="8"/>
    </row>
    <row r="22" spans="1:6">
      <c r="A22" s="34" t="s">
        <v>167</v>
      </c>
      <c r="B22" s="21" t="str">
        <f t="shared" si="0"/>
        <v xml:space="preserve">    Serial.println(F("2.Please recheck the connection."));\n</v>
      </c>
      <c r="E22" s="8"/>
    </row>
    <row r="23" spans="1:6">
      <c r="A23" s="34" t="s">
        <v>168</v>
      </c>
      <c r="B23" s="21" t="str">
        <f t="shared" si="0"/>
        <v xml:space="preserve">    delay(100);\n</v>
      </c>
    </row>
    <row r="24" spans="1:6">
      <c r="A24" s="34" t="s">
        <v>7</v>
      </c>
      <c r="B24" s="21" t="str">
        <f t="shared" si="0"/>
        <v xml:space="preserve">  }\n</v>
      </c>
    </row>
    <row r="25" spans="1:6">
      <c r="A25" s="34" t="s">
        <v>169</v>
      </c>
      <c r="B25" s="21" t="str">
        <f t="shared" si="0"/>
        <v xml:space="preserve">  huskylens.writeAlgorithm(ALGORITHM_OBJECT_RECOGNITION);  //物體辨識模式\n</v>
      </c>
    </row>
    <row r="26" spans="1:6">
      <c r="A26" s="34" t="s">
        <v>170</v>
      </c>
      <c r="B26" s="21" t="str">
        <f t="shared" si="0"/>
        <v xml:space="preserve">  CurrentAlgo = "ALGORITHM_OBJECT_RECOGNITION";\n</v>
      </c>
    </row>
    <row r="27" spans="1:6">
      <c r="A27" s="34"/>
      <c r="B27" s="21" t="str">
        <f t="shared" si="0"/>
        <v/>
      </c>
    </row>
    <row r="28" spans="1:6">
      <c r="A28" s="34" t="s">
        <v>171</v>
      </c>
      <c r="B28" s="21" t="str">
        <f t="shared" si="0"/>
        <v xml:space="preserve">  //測電壓電流初始\n</v>
      </c>
    </row>
    <row r="29" spans="1:6">
      <c r="A29" s="34" t="s">
        <v>172</v>
      </c>
      <c r="B29" s="21" t="str">
        <f t="shared" si="0"/>
        <v xml:space="preserve">  if (!ina219.begin()) {\n</v>
      </c>
    </row>
    <row r="30" spans="1:6">
      <c r="A30" s="34" t="s">
        <v>173</v>
      </c>
      <c r="B30" s="21" t="str">
        <f t="shared" si="0"/>
        <v xml:space="preserve">    Serial.println("Failed to find INA219 chip");\n</v>
      </c>
    </row>
    <row r="31" spans="1:6">
      <c r="A31" s="34" t="s">
        <v>174</v>
      </c>
      <c r="B31" s="21" t="str">
        <f t="shared" si="0"/>
        <v xml:space="preserve">    while (1) { delay(10); }\n</v>
      </c>
    </row>
    <row r="32" spans="1:6">
      <c r="A32" s="34" t="s">
        <v>7</v>
      </c>
      <c r="B32" s="21" t="str">
        <f t="shared" si="0"/>
        <v xml:space="preserve">  }\n</v>
      </c>
    </row>
    <row r="33" spans="1:2">
      <c r="A33" s="34"/>
      <c r="B33" s="21" t="str">
        <f t="shared" si="0"/>
        <v/>
      </c>
    </row>
    <row r="34" spans="1:2">
      <c r="A34" s="34" t="s">
        <v>175</v>
      </c>
      <c r="B34" s="21" t="str">
        <f t="shared" si="0"/>
        <v xml:space="preserve">  //小車初始化\n</v>
      </c>
    </row>
    <row r="35" spans="1:2">
      <c r="A35" s="34" t="s">
        <v>176</v>
      </c>
      <c r="B35" s="21" t="str">
        <f t="shared" si="0"/>
        <v xml:space="preserve">  pinMode(L298N_IN1, OUTPUT);\n</v>
      </c>
    </row>
    <row r="36" spans="1:2">
      <c r="A36" s="34" t="s">
        <v>177</v>
      </c>
      <c r="B36" s="21" t="str">
        <f t="shared" si="0"/>
        <v xml:space="preserve">  pinMode(L298N_IN2, OUTPUT);\n</v>
      </c>
    </row>
    <row r="37" spans="1:2">
      <c r="A37" s="34" t="s">
        <v>178</v>
      </c>
      <c r="B37" s="21" t="str">
        <f t="shared" si="0"/>
        <v xml:space="preserve">  pinMode(L298N_IN3, OUTPUT);\n</v>
      </c>
    </row>
    <row r="38" spans="1:2">
      <c r="A38" s="34" t="s">
        <v>179</v>
      </c>
      <c r="B38" s="21" t="str">
        <f t="shared" si="0"/>
        <v xml:space="preserve">  pinMode(L298N_IN4, OUTPUT);\n</v>
      </c>
    </row>
    <row r="39" spans="1:2">
      <c r="A39" s="34" t="s">
        <v>180</v>
      </c>
      <c r="B39" s="21" t="str">
        <f t="shared" si="0"/>
        <v xml:space="preserve">  pinMode(L298N_IN5, OUTPUT);\n</v>
      </c>
    </row>
    <row r="40" spans="1:2">
      <c r="A40" s="34" t="s">
        <v>181</v>
      </c>
      <c r="B40" s="21" t="str">
        <f t="shared" si="0"/>
        <v xml:space="preserve">  pinMode(L298N_IN6, OUTPUT);\n</v>
      </c>
    </row>
    <row r="41" spans="1:2">
      <c r="A41" s="34" t="s">
        <v>182</v>
      </c>
      <c r="B41" s="21" t="str">
        <f t="shared" si="0"/>
        <v xml:space="preserve">  pinMode(L298N_IN7, OUTPUT);\n</v>
      </c>
    </row>
    <row r="42" spans="1:2">
      <c r="A42" s="34" t="s">
        <v>183</v>
      </c>
      <c r="B42" s="21" t="str">
        <f t="shared" si="0"/>
        <v xml:space="preserve">  pinMode(L298N_IN8, OUTPUT);\n</v>
      </c>
    </row>
    <row r="43" spans="1:2">
      <c r="A43" s="34" t="s">
        <v>184</v>
      </c>
      <c r="B43" s="21" t="str">
        <f t="shared" si="0"/>
        <v xml:space="preserve">  pinMode(L298N_EN1, OUTPUT);\n</v>
      </c>
    </row>
    <row r="44" spans="1:2">
      <c r="A44" s="34" t="s">
        <v>185</v>
      </c>
      <c r="B44" s="21" t="str">
        <f t="shared" si="0"/>
        <v xml:space="preserve">  pinMode(L298N_EN2, OUTPUT);\n</v>
      </c>
    </row>
    <row r="45" spans="1:2">
      <c r="A45" s="34" t="s">
        <v>186</v>
      </c>
      <c r="B45" s="21" t="str">
        <f t="shared" si="0"/>
        <v xml:space="preserve">  pinMode(L298N_EN3, OUTPUT);\n</v>
      </c>
    </row>
    <row r="46" spans="1:2">
      <c r="A46" s="34" t="s">
        <v>187</v>
      </c>
      <c r="B46" s="21" t="str">
        <f t="shared" si="0"/>
        <v xml:space="preserve">  pinMode(L298N_EN4, OUTPUT);\n</v>
      </c>
    </row>
    <row r="47" spans="1:2">
      <c r="A47" s="34"/>
      <c r="B47" s="21" t="str">
        <f t="shared" si="0"/>
        <v/>
      </c>
    </row>
    <row r="48" spans="1:2">
      <c r="A48" s="34" t="s">
        <v>188</v>
      </c>
      <c r="B48" s="21" t="str">
        <f t="shared" si="0"/>
        <v xml:space="preserve">  digitalWrite(L298N_IN1, LOW);\n</v>
      </c>
    </row>
    <row r="49" spans="1:2">
      <c r="A49" s="34" t="s">
        <v>189</v>
      </c>
      <c r="B49" s="21" t="str">
        <f t="shared" si="0"/>
        <v xml:space="preserve">  digitalWrite(L298N_IN2, LOW);\n</v>
      </c>
    </row>
    <row r="50" spans="1:2">
      <c r="A50" s="34" t="s">
        <v>190</v>
      </c>
      <c r="B50" s="21" t="str">
        <f t="shared" si="0"/>
        <v xml:space="preserve">  digitalWrite(L298N_IN3, LOW);\n</v>
      </c>
    </row>
    <row r="51" spans="1:2">
      <c r="A51" s="34" t="s">
        <v>191</v>
      </c>
      <c r="B51" s="21" t="str">
        <f t="shared" si="0"/>
        <v xml:space="preserve">  digitalWrite(L298N_IN4, LOW);\n</v>
      </c>
    </row>
    <row r="52" spans="1:2">
      <c r="A52" s="34" t="s">
        <v>192</v>
      </c>
      <c r="B52" s="21" t="str">
        <f t="shared" si="0"/>
        <v xml:space="preserve">  digitalWrite(L298N_IN5, LOW);\n</v>
      </c>
    </row>
    <row r="53" spans="1:2">
      <c r="A53" s="34" t="s">
        <v>193</v>
      </c>
      <c r="B53" s="21" t="str">
        <f t="shared" si="0"/>
        <v xml:space="preserve">  digitalWrite(L298N_IN6, LOW);\n</v>
      </c>
    </row>
    <row r="54" spans="1:2">
      <c r="A54" s="34" t="s">
        <v>194</v>
      </c>
      <c r="B54" s="21" t="str">
        <f t="shared" si="0"/>
        <v xml:space="preserve">  digitalWrite(L298N_IN7, LOW);\n</v>
      </c>
    </row>
    <row r="55" spans="1:2">
      <c r="A55" s="34" t="s">
        <v>195</v>
      </c>
      <c r="B55" s="21" t="str">
        <f t="shared" si="0"/>
        <v xml:space="preserve">  digitalWrite(L298N_IN8, LOW);\n</v>
      </c>
    </row>
    <row r="56" spans="1:2">
      <c r="A56" s="34" t="s">
        <v>196</v>
      </c>
      <c r="B56" s="21" t="str">
        <f t="shared" si="0"/>
        <v xml:space="preserve">  digitalWrite(L298N_EN1, LOW);\n</v>
      </c>
    </row>
    <row r="57" spans="1:2">
      <c r="A57" s="34" t="s">
        <v>197</v>
      </c>
      <c r="B57" s="21" t="str">
        <f t="shared" si="0"/>
        <v xml:space="preserve">  digitalWrite(L298N_EN2, LOW);\n</v>
      </c>
    </row>
    <row r="58" spans="1:2">
      <c r="A58" s="34" t="s">
        <v>198</v>
      </c>
      <c r="B58" s="21" t="str">
        <f t="shared" si="0"/>
        <v xml:space="preserve">  digitalWrite(L298N_EN3, LOW);\n</v>
      </c>
    </row>
    <row r="59" spans="1:2">
      <c r="A59" s="34" t="s">
        <v>199</v>
      </c>
      <c r="B59" s="21" t="str">
        <f t="shared" si="0"/>
        <v xml:space="preserve">  digitalWrite(L298N_EN4, LOW);\n</v>
      </c>
    </row>
    <row r="60" spans="1:2">
      <c r="A60" s="34"/>
      <c r="B60" s="21" t="str">
        <f t="shared" si="0"/>
        <v/>
      </c>
    </row>
    <row r="61" spans="1:2">
      <c r="A61" s="34" t="s">
        <v>200</v>
      </c>
      <c r="B61" s="21" t="str">
        <f t="shared" si="0"/>
        <v xml:space="preserve">  //循跡感測器初始化\n</v>
      </c>
    </row>
    <row r="62" spans="1:2">
      <c r="A62" s="34" t="s">
        <v>201</v>
      </c>
      <c r="B62" s="21" t="str">
        <f t="shared" si="0"/>
        <v xml:space="preserve">  pinMode(TRACK_LEFT_PIN, INPUT);\n</v>
      </c>
    </row>
    <row r="63" spans="1:2">
      <c r="A63" s="34" t="s">
        <v>202</v>
      </c>
      <c r="B63" s="21" t="str">
        <f t="shared" si="0"/>
        <v xml:space="preserve">  pinMode(TRACK_FRONT_PIN, INPUT);\n</v>
      </c>
    </row>
    <row r="64" spans="1:2">
      <c r="A64" s="34" t="s">
        <v>203</v>
      </c>
      <c r="B64" s="21" t="str">
        <f t="shared" si="0"/>
        <v xml:space="preserve">  pinMode(TRACK_BACK_PIN, INPUT);\n</v>
      </c>
    </row>
    <row r="65" spans="1:2">
      <c r="A65" s="34" t="s">
        <v>204</v>
      </c>
      <c r="B65" s="21" t="str">
        <f t="shared" si="0"/>
        <v xml:space="preserve">  pinMode(TRACK_RIGHT_PIN, INPUT);\n</v>
      </c>
    </row>
    <row r="66" spans="1:2">
      <c r="A66" s="34"/>
      <c r="B66" s="21" t="str">
        <f t="shared" si="0"/>
        <v/>
      </c>
    </row>
    <row r="67" spans="1:2">
      <c r="A67" s="34" t="s">
        <v>205</v>
      </c>
      <c r="B67" s="21" t="str">
        <f t="shared" ref="B67:B88" si="1">IF(NOT(ISBLANK(A67)),A67&amp;"\n","")</f>
        <v xml:space="preserve">  stopCar();\n</v>
      </c>
    </row>
    <row r="68" spans="1:2">
      <c r="A68" s="34" t="s">
        <v>206</v>
      </c>
      <c r="B68" s="21" t="str">
        <f t="shared" si="1"/>
        <v xml:space="preserve">  delay(2000);\n</v>
      </c>
    </row>
    <row r="69" spans="1:2">
      <c r="A69" s="3"/>
      <c r="B69" s="21" t="str">
        <f t="shared" si="1"/>
        <v/>
      </c>
    </row>
    <row r="70" spans="1:2">
      <c r="A70" s="3"/>
      <c r="B70" s="21" t="str">
        <f t="shared" si="1"/>
        <v/>
      </c>
    </row>
    <row r="71" spans="1:2">
      <c r="A71" s="3"/>
      <c r="B71" s="21" t="str">
        <f t="shared" si="1"/>
        <v/>
      </c>
    </row>
    <row r="72" spans="1:2">
      <c r="A72" s="3"/>
      <c r="B72" s="21" t="str">
        <f t="shared" si="1"/>
        <v/>
      </c>
    </row>
    <row r="73" spans="1:2">
      <c r="A73" s="3"/>
      <c r="B73" s="21" t="str">
        <f t="shared" si="1"/>
        <v/>
      </c>
    </row>
    <row r="74" spans="1:2">
      <c r="A74" s="3"/>
      <c r="B74" s="21" t="str">
        <f t="shared" si="1"/>
        <v/>
      </c>
    </row>
    <row r="75" spans="1:2">
      <c r="A75" s="3"/>
      <c r="B75" s="21" t="str">
        <f t="shared" si="1"/>
        <v/>
      </c>
    </row>
    <row r="76" spans="1:2">
      <c r="A76" s="3"/>
      <c r="B76" s="21" t="str">
        <f t="shared" si="1"/>
        <v/>
      </c>
    </row>
    <row r="77" spans="1:2">
      <c r="A77" s="3"/>
      <c r="B77" s="21" t="str">
        <f t="shared" si="1"/>
        <v/>
      </c>
    </row>
    <row r="78" spans="1:2">
      <c r="A78" s="3"/>
      <c r="B78" s="21" t="str">
        <f t="shared" si="1"/>
        <v/>
      </c>
    </row>
    <row r="79" spans="1:2">
      <c r="A79" s="3"/>
      <c r="B79" s="21" t="str">
        <f t="shared" si="1"/>
        <v/>
      </c>
    </row>
    <row r="80" spans="1:2">
      <c r="A80" s="3"/>
      <c r="B80" s="21" t="str">
        <f t="shared" si="1"/>
        <v/>
      </c>
    </row>
    <row r="81" spans="1:2">
      <c r="A81" s="3"/>
      <c r="B81" s="21" t="str">
        <f t="shared" si="1"/>
        <v/>
      </c>
    </row>
    <row r="82" spans="1:2">
      <c r="A82" s="3"/>
      <c r="B82" s="21" t="str">
        <f t="shared" si="1"/>
        <v/>
      </c>
    </row>
    <row r="83" spans="1:2">
      <c r="A83" s="3"/>
      <c r="B83" s="21" t="str">
        <f t="shared" si="1"/>
        <v/>
      </c>
    </row>
    <row r="84" spans="1:2">
      <c r="A84" s="3"/>
      <c r="B84" s="21" t="str">
        <f t="shared" si="1"/>
        <v/>
      </c>
    </row>
    <row r="85" spans="1:2">
      <c r="A85" s="3"/>
      <c r="B85" s="21" t="str">
        <f t="shared" si="1"/>
        <v/>
      </c>
    </row>
    <row r="86" spans="1:2">
      <c r="A86" s="3"/>
      <c r="B86" s="21" t="str">
        <f t="shared" si="1"/>
        <v/>
      </c>
    </row>
    <row r="87" spans="1:2">
      <c r="A87" s="3"/>
      <c r="B87" s="21" t="str">
        <f t="shared" si="1"/>
        <v/>
      </c>
    </row>
    <row r="88" spans="1:2">
      <c r="A88" s="3"/>
      <c r="B88" s="21" t="str">
        <f t="shared" si="1"/>
        <v/>
      </c>
    </row>
    <row r="89" spans="1:2">
      <c r="A89" s="3"/>
      <c r="B89" s="21" t="str">
        <f t="shared" ref="B89:B118" si="2">IF(NOT(ISBLANK(A89)),A89&amp;"\n","")</f>
        <v/>
      </c>
    </row>
    <row r="90" spans="1:2">
      <c r="A90" s="3"/>
      <c r="B90" s="21" t="str">
        <f t="shared" si="2"/>
        <v/>
      </c>
    </row>
    <row r="91" spans="1:2">
      <c r="A91" s="3"/>
      <c r="B91" s="21" t="str">
        <f t="shared" si="2"/>
        <v/>
      </c>
    </row>
    <row r="92" spans="1:2">
      <c r="A92" s="3"/>
      <c r="B92" s="21" t="str">
        <f t="shared" si="2"/>
        <v/>
      </c>
    </row>
    <row r="93" spans="1:2">
      <c r="A93" s="3"/>
      <c r="B93" s="21" t="str">
        <f t="shared" si="2"/>
        <v/>
      </c>
    </row>
    <row r="94" spans="1:2">
      <c r="A94" s="3"/>
      <c r="B94" s="21" t="str">
        <f t="shared" si="2"/>
        <v/>
      </c>
    </row>
    <row r="95" spans="1:2">
      <c r="A95" s="3"/>
      <c r="B95" s="21" t="str">
        <f t="shared" si="2"/>
        <v/>
      </c>
    </row>
    <row r="96" spans="1:2">
      <c r="A96" s="3"/>
      <c r="B96" s="21" t="str">
        <f t="shared" si="2"/>
        <v/>
      </c>
    </row>
    <row r="97" spans="1:2">
      <c r="A97" s="3"/>
      <c r="B97" s="21" t="str">
        <f t="shared" si="2"/>
        <v/>
      </c>
    </row>
    <row r="98" spans="1:2">
      <c r="A98" s="3"/>
      <c r="B98" s="21" t="str">
        <f t="shared" si="2"/>
        <v/>
      </c>
    </row>
    <row r="99" spans="1:2">
      <c r="A99" s="3"/>
      <c r="B99" s="21" t="str">
        <f t="shared" si="2"/>
        <v/>
      </c>
    </row>
    <row r="100" spans="1:2">
      <c r="A100" s="3"/>
      <c r="B100" s="21" t="str">
        <f t="shared" si="2"/>
        <v/>
      </c>
    </row>
    <row r="101" spans="1:2">
      <c r="A101" s="3"/>
      <c r="B101" s="21" t="str">
        <f t="shared" si="2"/>
        <v/>
      </c>
    </row>
    <row r="102" spans="1:2">
      <c r="A102" s="3"/>
      <c r="B102" s="21" t="str">
        <f t="shared" si="2"/>
        <v/>
      </c>
    </row>
    <row r="103" spans="1:2">
      <c r="A103" s="3"/>
      <c r="B103" s="21" t="str">
        <f t="shared" si="2"/>
        <v/>
      </c>
    </row>
    <row r="104" spans="1:2">
      <c r="A104" s="3"/>
      <c r="B104" s="21" t="str">
        <f t="shared" si="2"/>
        <v/>
      </c>
    </row>
    <row r="105" spans="1:2">
      <c r="A105" s="3"/>
      <c r="B105" s="21" t="str">
        <f t="shared" si="2"/>
        <v/>
      </c>
    </row>
    <row r="106" spans="1:2">
      <c r="A106" s="3"/>
      <c r="B106" s="21" t="str">
        <f t="shared" si="2"/>
        <v/>
      </c>
    </row>
    <row r="107" spans="1:2">
      <c r="A107" s="3"/>
      <c r="B107" s="21" t="str">
        <f t="shared" si="2"/>
        <v/>
      </c>
    </row>
    <row r="108" spans="1:2">
      <c r="A108" s="3"/>
      <c r="B108" s="21" t="str">
        <f t="shared" si="2"/>
        <v/>
      </c>
    </row>
    <row r="109" spans="1:2">
      <c r="A109" s="3"/>
      <c r="B109" s="21" t="str">
        <f t="shared" si="2"/>
        <v/>
      </c>
    </row>
    <row r="110" spans="1:2">
      <c r="A110" s="3"/>
      <c r="B110" s="21" t="str">
        <f t="shared" si="2"/>
        <v/>
      </c>
    </row>
    <row r="111" spans="1:2">
      <c r="A111" s="3"/>
      <c r="B111" s="21" t="str">
        <f t="shared" si="2"/>
        <v/>
      </c>
    </row>
    <row r="112" spans="1:2">
      <c r="A112" s="3"/>
      <c r="B112" s="21" t="str">
        <f t="shared" si="2"/>
        <v/>
      </c>
    </row>
    <row r="113" spans="1:2">
      <c r="A113" s="3"/>
      <c r="B113" s="21" t="str">
        <f t="shared" si="2"/>
        <v/>
      </c>
    </row>
    <row r="114" spans="1:2">
      <c r="A114" s="3"/>
      <c r="B114" s="21" t="str">
        <f t="shared" si="2"/>
        <v/>
      </c>
    </row>
    <row r="115" spans="1:2">
      <c r="A115" s="3"/>
      <c r="B115" s="21" t="str">
        <f t="shared" si="2"/>
        <v/>
      </c>
    </row>
    <row r="116" spans="1:2">
      <c r="A116" s="3"/>
      <c r="B116" s="21" t="str">
        <f t="shared" si="2"/>
        <v/>
      </c>
    </row>
    <row r="117" spans="1:2">
      <c r="A117" s="3"/>
      <c r="B117" s="21" t="str">
        <f t="shared" si="2"/>
        <v/>
      </c>
    </row>
    <row r="118" spans="1:2">
      <c r="A118" s="3"/>
      <c r="B118" s="21" t="str">
        <f t="shared" si="2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99"/>
  <sheetViews>
    <sheetView zoomScale="85" zoomScaleNormal="85" workbookViewId="0">
      <selection activeCell="D1" sqref="D1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6</v>
      </c>
      <c r="D1" s="7" t="str">
        <f>"Blockly.Arduino.functions_['"&amp;D2&amp;"'] = '"&amp;D3&amp;"';"</f>
        <v>Blockly.Arduino.functions_['_01imi_megacar_init'] = 'void diagonalRight() {\n  digitalWrite(L298N_IN1, HIGH);\n  digitalWrite(L298N_IN2, LOW);\n  analogWrite(L298N_EN1, FSpeed);\n  digitalWrite(L298N_IN3, LOW);\n  digitalWrite(L298N_IN4, LOW);\n  analogWrite(L298N_EN2, FSpeed);\n  digitalWrite(L298N_IN5, LOW);\n  digitalWrite(L298N_IN6, LOW);\n  analogWrite(L298N_EN3, FSpeed);\n  digitalWrite(L298N_IN7, HIGH);\n  digitalWrite(L298N_IN8, LOW);\n  analogWrite(L298N_EN4, FSpeed);\n}\nvoid diagonalLeft() {\n  digitalWrite(L298N_IN1, LOW);\n  digitalWrite(L298N_IN2, LOW);\n  analogWrite(L298N_EN1, FSpeed);\n  digitalWrite(L298N_IN3, HIGH);\n  digitalWrite(L298N_IN4, LOW);\n  analogWrite(L298N_EN2, FSpeed);\n  digitalWrite(L298N_IN5, HIGH);\n  digitalWrite(L298N_IN6, LOW);\n  analogWrite(L298N_EN3, FSpeed);\n  digitalWrite(L298N_IN7, LOW);\n  digitalWrite(L298N_IN8, LOW);\n  analogWrite(L298N_EN4, FSpeed);\n}\nvoid forward() {\n  digitalWrite(L298N_IN1, HIGH);\n  digitalWrite(L298N_IN2, LOW);\n  analogWrite(L298N_EN1, FSpeed);\n  digitalWrite(L298N_IN3, HIGH);\n  digitalWrite(L298N_IN4, LOW);\n  analogWrite(L298N_EN2, FSpeed);\n  digitalWrite(L298N_IN5, HIGH);\n  digitalWrite(L298N_IN6, LOW);\n  analogWrite(L298N_EN3, FSpeed);\n  digitalWrite(L298N_IN7, HIGH);\n  digitalWrite(L298N_IN8, LOW);\n  analogWrite(L298N_EN4, FSpeed);\n}\nvoid backward() {\n  digitalWrite(L298N_IN1, LOW);\n  digitalWrite(L298N_IN2, HIGH);\n  analogWrite(L298N_EN1, BSpeed);\n  digitalWrite(L298N_IN3, LOW);\n  digitalWrite(L298N_IN4, HIGH);\n  analogWrite(L298N_EN2, BSpeed);\n  digitalWrite(L298N_IN5, LOW);\n  digitalWrite(L298N_IN6, HIGH);\n  analogWrite(L298N_EN3, BSpeed);\n  digitalWrite(L298N_IN7, LOW);\n  digitalWrite(L298N_IN8, HIGH);\n  analogWrite(L298N_EN4, BSpeed);\n}\nvoid turnRight() {\n  digitalWrite(L298N_IN1, HIGH);\n  digitalWrite(L298N_IN2, LOW);\n  analogWrite(L298N_EN1, RSpeed);\n  digitalWrite(L298N_IN3, HIGH);\n  digitalWrite(L298N_IN4, LOW);\n  analogWrite(L298N_EN2, RSpeed);\n  digitalWrite(L298N_IN5, LOW);\n  digitalWrite(L298N_IN6, HIGH);\n  analogWrite(L298N_EN3, RSpeed);\n  digitalWrite(L298N_IN7, LOW);\n  digitalWrite(L298N_IN8, HIGH);\n  analogWrite(L298N_EN4, RSpeed);\n}\nvoid turnLeft() {\n  digitalWrite(L298N_IN1, LOW);\n  digitalWrite(L298N_IN2, HIGH);\n  analogWrite(L298N_EN1, LSpeed);\n  digitalWrite(L298N_IN3, LOW);\n  digitalWrite(L298N_IN4, HIGH);\n  analogWrite(L298N_EN2, LSpeed);\n  digitalWrite(L298N_IN5, HIGH);\n  digitalWrite(L298N_IN6, LOW);\n  analogWrite(L298N_EN3, LSpeed);\n  digitalWrite(L298N_IN7, HIGH);\n  digitalWrite(L298N_IN8, LOW);\n  analogWrite(L298N_EN4, LSpeed);\n}\nvoid stopCar() {\n  digitalWrite(L298N_IN1, LOW);\n  digitalWrite(L298N_IN2, LOW);\n  analogWrite(L298N_EN1, FSpeed);\n  digitalWrite(L298N_IN3, LOW);\n  digitalWrite(L298N_IN4, LOW);\n  analogWrite(L298N_EN2, FSpeed);\n  digitalWrite(L298N_IN5, LOW);\n  digitalWrite(L298N_IN6, LOW);\n  analogWrite(L298N_EN3, FSpeed);\n  digitalWrite(L298N_IN7, LOW);\n  digitalWrite(L298N_IN8, LOW);\n  analogWrite(L298N_EN4, FSpeed);\n}\nvoid carHeadTurn(char targetDirect) {\n  //車頭轉向\n  int degree = mapDirectToCarDegree(CAR_INIT_DIRECT, targetDirect);\n  char* CAR_MOVE_NO_FRONT[4] = { "", "R", "RR", "L" };\n  int index = degree / 90;\n  if (CAR_MOVE_NO_FRONT[index] == "R") {\n    turnRight();\n    delay(RTimer);\n    stopCar();\n    delay(RTimer);\n    Serial.println("右轉,");\n  } else if (CAR_MOVE_NO_FRONT[index] == "RR") {\n    for (int i = 0; i &lt; 2; i++) {\n      turnRight();\n      delay(RTimer);\n      stopCar();\n      delay(RTimer);\n      Serial.println("右轉,");\n    }\n  } else if (CAR_MOVE_NO_FRONT[index] == "L") {\n    turnLeft();\n    delay(LTimer);\n    stopCar();\n    delay(LTimer);\n    Serial.println("左轉,");\n  }\n  //紀錄車頭方向\n  CAR_INIT_DIRECT = targetDirect;\n}\n//取得循跡感測器值\nvoid getTracks() {\n  //格式：左前後右(ex:0101)\n  trackSensor[TRACK_LEFT] = digitalRead(TRACK_LEFT_PIN);\n  trackSensor[TRACK_FRONT] = digitalRead(TRACK_FRONT_PIN);\n  trackSensor[TRACK_BACK] = digitalRead(TRACK_BACK_PIN);\n  trackSensor[TRACK_RIGHT] = digitalRead(TRACK_RIGHT_PIN);\n}\nvoid AiDetect() {\n  bool isDetectPerson = false;\n  bool isDetectCar = false;\n  //直到沒有偵側到人or車才離開迴圈\n  do {\n    //開始AI識別物體\n    startDetectObject();\n    //在範圍內偵測到人,車才算\n    if ((aiX &gt;= 100 &amp;&amp; aiX &lt;= 220) &amp;&amp; (aiY &gt;= 60 &amp;&amp; aiY &lt;= 180)) {\n      if (aiId == PERSON_ID) {\n        isDetectPerson = true;\n        Serial.println("人");\n      } else if (aiId == CAR_ID) {\n        isDetectCar = true;\n        Serial.println("車");\n      }\n    }\n    delay(500);\n  } while (isDetectPerson || isDetectCar);\n}\nvoid startDetectObject() {\n  if (!huskylens.request()) {\n    Serial.println(F("Fail to request data from HUSKYLENS, recheck the connection!"));\n  } else {\n    if (huskylens.available()) {\n      detection_now = true;\n      HUSKYLENSResult result = huskylens.read();\n      idCount = huskylens.countLearned();\n      if (result.command == COMMAND_RETURN_BLOCK) {\n        dataType = 0;\n        readData[0] = result.xCenter;\n        readData[1] = result.yCenter;\n        readData[2] = result.width;\n        readData[3] = result.height;\n        readData[4] = result.ID;\n      } else if (result.command == COMMAND_RETURN_ARROW) {\n        dataType = 1;\n        readData[0] = result.xOrigin;\n        readData[1] = result.yOrigin;\n        readData[2] = result.xTarget;\n        readData[3] = result.yTarget;\n        readData[4] = result.ID;\n      } else {\n        for (byte i = 0; i &lt; 5; i++) {\n          readData[i] = 0;\n        }\n      }\n    } else {\n      detection_now = false;\n    }\n  }\n  if (detection_now) {\n    aiId = readData[4];\n    aiX = readData[0];\n    aiY = readData[1];\n    aiWidth = readData[2];\n    aiHeight = readData[3];\n    //id=0表示有辨識到物體，但該物體沒有被學習\n    if (aiId &gt; 0) {\n      Serial.print(aiId);\n    }\n  } else {\n    aiId = 0;\n    aiX = 0;\n    aiY = 0;\n    aiWidth = 0;\n    aiHeight = 0;\n  }\n}\nint mapDirectToIndex(char direct) {\n  for (int i = 0; i &lt; 4; i++) {\n    if (MAP_DIRECT[i] == direct) {\n      return i;\n    };\n  }\n  return 0;\n}\nchar* carDegreeToMove(int degree) {\n  int index = degree / 90;\n  return CAR_MOVE[index];\n}\nint mapDirectToCarDegree(char firstDirect, char NextDirect) {\n  int firstIndex = mapDirectToIndex(firstDirect);\n  int NextIndex = mapDirectToIndex(NextDirect);\n  if (NextIndex &lt; firstIndex) {\n    NextIndex += 4;\n  };\n  int degree = (NextIndex - firstIndex) * 90;\n  return degree;\n}\nvoid convertXyToCarMove() {\n  //反轉陣列(原本A*輸出結果相反)\n  reverseStringArray(pathXY, pathCount + 1);\n  reverseCharArray(pathMapDirect, pathCount + 1);\n  //將地圖方向URDL轉成順時針角度90°,180°,270°\n  for (int i = 0; i &lt; pathCount + 1; i++) {\n    pathCarDegree[i] = mapDirectToCarDegree(pathMapDirect[i], pathMapDirect[i + 1]);\n  }\n  //將角度轉換成車子移動F,RF,RRF,LF\n  for (int i = 0; i &lt; pathCount; i++) {\n    pathCarMove[i] = carDegreeToMove(pathCarDegree[i]);\n  }\n}\nvoid printAStarResult() {\n  //印出地圖座標\n  for (int i = 0; i &lt; pathCount + 1; i++) {\n    Serial.print(pathXY[i]);\n    Serial.print("→");\n  }\n  Serial.println("");\n  //印出地圖上下左右方向\n  for (int i = 0; i &lt; pathCount + 1; i++) {\n    Serial.print(pathMapDirect[i]);\n    Serial.print(\',\');\n  }\n  Serial.println("");\n  //印出角度\n  for (int i = 0; i &lt; pathCount; i++) {\n    Serial.print(pathCarDegree[i]);\n    Serial.print(\',\');\n  }\n  Serial.println("");\n  //印出車子移動指令\n  for (int i = 0; i &lt; pathCount; i++) {\n    Serial.print(pathCarMove[i]);\n  }\n  Serial.println("");\n}\nvoid reverseCharArray(char arr[], int length) {\n  int start = 0;\n  int end = length - 1;\n  while (start &lt; end) {\n    // 交換陣列中的元素\n    char temp = arr[start];\n    arr[start] = arr[end];\n    arr[end] = temp;\n    // 移動指標以繼續反轉\n    start++;\n    end--;\n  }\n}\nvoid reverseStringArray(String arr[], int length) {\n  int start = 0;\n  int end = length - 1;\n  while (start &lt; end) {\n    // 交換陣列中的元素\n    String temp = arr[start];\n    arr[start] = arr[end];\n    arr[end] = temp;\n    // 移動指標以繼續反轉\n    start++;\n    end--;\n  }\n}\n//設起訖點\nvoid setStartEndPoint(String start, String end) {\n  startPoint = start;\n  endPoint = end;\n  if (startPoint == GOODS_POINT) {\n    startRow = 0;\n    startCol = 0;\n  } else if (startPoint == CHARGE_POINT) {\n    startRow = 3;\n    startCol = 0;\n  } else if (startPoint == Recipient_POINT) {\n    startRow = 3;\n    startCol = 5;\n  }\n  if (endPoint == GOODS_POINT) {\n    endRow = 0;\n    endCol = 0;\n  } else if (endPoint == CHARGE_POINT) {\n    endRow = 3;\n    endCol = 0;\n  } else if (endPoint == Recipient_POINT) {\n    endRow = 3;\n    endCol = 5;\n  }\n}\nbool starAStarPlan(char* target) {\n  setStartEndPoint(currentPoint, target);                             //設起訖點\n  bool isFindPath = aStar(grid, startRow, startCol, endRow, endCol);  //A*演算\n  return isFindPath;\n}\nvoid starNav(bool isFindPath, char* target) {\n  if (isFindPath) {\n    Serial.println("找到路徑!");\n    //座標起點\n    pathXY[pathCount] = String(startRow) + "," + String(startCol);\n    //車頭初始方向\n    pathMapDirect[pathCount] = CAR_INIT_DIRECT;\n    //座標轉換成車子移動指令\n    convertXyToCarMove();\n    //印出結果\n    printAStarResult();\n    //開始移動實際車子(含雲端平台GPS模擬)\n    goCar();\n    //紀錄\n    CAR_INIT_DIRECT = pathMapDirect[pathCount];  //最後車頭方向,當成下次導航車頭起始方向\n    currentPoint = target;                       //目前車子位置\n  } else {\n    Serial.println("未找到路徑.");\n  }\n}\nvoid standByAiCam() {\n  //A鏡頭上\n  servoAiCam.write(ANGLE_AI_CAM_UP);\n  delay(1000);\n  //Hsukylens人臉識別模式\n  huskylens.writeAlgorithm(ALGORITHM_FACE_RECOGNITION);\n  CurrentAlgo = "ALGORITHM_FACE_RECOGNITION";\n}\nfloat getBusPowerPercent() {\n  const float minVolt = 6.3;  //以7.4v鋰電池為準\n  const float maxVolt = 8.2;  //以7.4v鋰電池為準\n  //測電壓電流\n  shuntvoltage = ina219.getShuntVoltage_mV();\n  busvoltage = ina219.getBusVoltage_V();\n  current_mA = ina219.getCurrent_mA();\n  power_mW = ina219.getPower_mW();\n  loadvoltage = busvoltage + (shuntvoltage / 1000);\n  return ((busvoltage - minVolt) / (maxVolt - minVolt));\n}\nvoid startCharge() {\n  //導航至充電站\n  bool isFindPath = starAStarPlan(CHARGE_POINT);\n  starNav(isFindPath, CHARGE_POINT);\n  //進充電站前，車子原地轉向，車頭要朝左L\n  carHeadTurn(\'L\');\n  //接著倒車進入充電站\n  backward();\n  delay(2000);  //倒車2秒\n  stopCar();\n  //充電中……\n  float percent = 0.0;\n  while (percent &lt; 1) {  //100%\n    percent = getBusPowerPercent();\n    delay(10000);\n  }\n  //充電完成，車子往前開出充電站\n  forward();\n  delay(2000);  //往前2秒\n  stopCar();\n  //完成充電，導航回物流站\n  isFindPath = starAStarPlan(GOODS_POINT);\n  starNav(isFindPath, GOODS_POINT);\n}\n';</v>
      </c>
      <c r="E1" t="s">
        <v>2</v>
      </c>
    </row>
    <row r="2" spans="1:5">
      <c r="A2" s="35" t="s">
        <v>207</v>
      </c>
      <c r="B2" s="21" t="str">
        <f>IF(NOT(ISBLANK(A2)),A2&amp;"\n","")</f>
        <v>void diagonalRight() {\n</v>
      </c>
      <c r="C2" s="4" t="s">
        <v>5</v>
      </c>
      <c r="D2" s="5" t="s">
        <v>54</v>
      </c>
    </row>
    <row r="3" spans="1:5">
      <c r="A3" s="35" t="s">
        <v>208</v>
      </c>
      <c r="B3" s="21" t="str">
        <f t="shared" ref="B3:B66" si="0">IF(NOT(ISBLANK(A3)),A3&amp;"\n","")</f>
        <v xml:space="preserve">  digitalWrite(L298N_IN1, HIGH);\n</v>
      </c>
      <c r="C3" s="5" t="s">
        <v>36</v>
      </c>
      <c r="D3" s="5" t="str">
        <f>_xlfn.CONCAT(B2:B999)</f>
        <v>void diagonalRight() {\n  digitalWrite(L298N_IN1, HIGH);\n  digitalWrite(L298N_IN2, LOW);\n  analogWrite(L298N_EN1, FSpeed);\n  digitalWrite(L298N_IN3, LOW);\n  digitalWrite(L298N_IN4, LOW);\n  analogWrite(L298N_EN2, FSpeed);\n  digitalWrite(L298N_IN5, LOW);\n  digitalWrite(L298N_IN6, LOW);\n  analogWrite(L298N_EN3, FSpeed);\n  digitalWrite(L298N_IN7, HIGH);\n  digitalWrite(L298N_IN8, LOW);\n  analogWrite(L298N_EN4, FSpeed);\n}\nvoid diagonalLeft() {\n  digitalWrite(L298N_IN1, LOW);\n  digitalWrite(L298N_IN2, LOW);\n  analogWrite(L298N_EN1, FSpeed);\n  digitalWrite(L298N_IN3, HIGH);\n  digitalWrite(L298N_IN4, LOW);\n  analogWrite(L298N_EN2, FSpeed);\n  digitalWrite(L298N_IN5, HIGH);\n  digitalWrite(L298N_IN6, LOW);\n  analogWrite(L298N_EN3, FSpeed);\n  digitalWrite(L298N_IN7, LOW);\n  digitalWrite(L298N_IN8, LOW);\n  analogWrite(L298N_EN4, FSpeed);\n}\nvoid forward() {\n  digitalWrite(L298N_IN1, HIGH);\n  digitalWrite(L298N_IN2, LOW);\n  analogWrite(L298N_EN1, FSpeed);\n  digitalWrite(L298N_IN3, HIGH);\n  digitalWrite(L298N_IN4, LOW);\n  analogWrite(L298N_EN2, FSpeed);\n  digitalWrite(L298N_IN5, HIGH);\n  digitalWrite(L298N_IN6, LOW);\n  analogWrite(L298N_EN3, FSpeed);\n  digitalWrite(L298N_IN7, HIGH);\n  digitalWrite(L298N_IN8, LOW);\n  analogWrite(L298N_EN4, FSpeed);\n}\nvoid backward() {\n  digitalWrite(L298N_IN1, LOW);\n  digitalWrite(L298N_IN2, HIGH);\n  analogWrite(L298N_EN1, BSpeed);\n  digitalWrite(L298N_IN3, LOW);\n  digitalWrite(L298N_IN4, HIGH);\n  analogWrite(L298N_EN2, BSpeed);\n  digitalWrite(L298N_IN5, LOW);\n  digitalWrite(L298N_IN6, HIGH);\n  analogWrite(L298N_EN3, BSpeed);\n  digitalWrite(L298N_IN7, LOW);\n  digitalWrite(L298N_IN8, HIGH);\n  analogWrite(L298N_EN4, BSpeed);\n}\nvoid turnRight() {\n  digitalWrite(L298N_IN1, HIGH);\n  digitalWrite(L298N_IN2, LOW);\n  analogWrite(L298N_EN1, RSpeed);\n  digitalWrite(L298N_IN3, HIGH);\n  digitalWrite(L298N_IN4, LOW);\n  analogWrite(L298N_EN2, RSpeed);\n  digitalWrite(L298N_IN5, LOW);\n  digitalWrite(L298N_IN6, HIGH);\n  analogWrite(L298N_EN3, RSpeed);\n  digitalWrite(L298N_IN7, LOW);\n  digitalWrite(L298N_IN8, HIGH);\n  analogWrite(L298N_EN4, RSpeed);\n}\nvoid turnLeft() {\n  digitalWrite(L298N_IN1, LOW);\n  digitalWrite(L298N_IN2, HIGH);\n  analogWrite(L298N_EN1, LSpeed);\n  digitalWrite(L298N_IN3, LOW);\n  digitalWrite(L298N_IN4, HIGH);\n  analogWrite(L298N_EN2, LSpeed);\n  digitalWrite(L298N_IN5, HIGH);\n  digitalWrite(L298N_IN6, LOW);\n  analogWrite(L298N_EN3, LSpeed);\n  digitalWrite(L298N_IN7, HIGH);\n  digitalWrite(L298N_IN8, LOW);\n  analogWrite(L298N_EN4, LSpeed);\n}\nvoid stopCar() {\n  digitalWrite(L298N_IN1, LOW);\n  digitalWrite(L298N_IN2, LOW);\n  analogWrite(L298N_EN1, FSpeed);\n  digitalWrite(L298N_IN3, LOW);\n  digitalWrite(L298N_IN4, LOW);\n  analogWrite(L298N_EN2, FSpeed);\n  digitalWrite(L298N_IN5, LOW);\n  digitalWrite(L298N_IN6, LOW);\n  analogWrite(L298N_EN3, FSpeed);\n  digitalWrite(L298N_IN7, LOW);\n  digitalWrite(L298N_IN8, LOW);\n  analogWrite(L298N_EN4, FSpeed);\n}\nvoid carHeadTurn(char targetDirect) {\n  //車頭轉向\n  int degree = mapDirectToCarDegree(CAR_INIT_DIRECT, targetDirect);\n  char* CAR_MOVE_NO_FRONT[4] = { "", "R", "RR", "L" };\n  int index = degree / 90;\n  if (CAR_MOVE_NO_FRONT[index] == "R") {\n    turnRight();\n    delay(RTimer);\n    stopCar();\n    delay(RTimer);\n    Serial.println("右轉,");\n  } else if (CAR_MOVE_NO_FRONT[index] == "RR") {\n    for (int i = 0; i &lt; 2; i++) {\n      turnRight();\n      delay(RTimer);\n      stopCar();\n      delay(RTimer);\n      Serial.println("右轉,");\n    }\n  } else if (CAR_MOVE_NO_FRONT[index] == "L") {\n    turnLeft();\n    delay(LTimer);\n    stopCar();\n    delay(LTimer);\n    Serial.println("左轉,");\n  }\n  //紀錄車頭方向\n  CAR_INIT_DIRECT = targetDirect;\n}\n//取得循跡感測器值\nvoid getTracks() {\n  //格式：左前後右(ex:0101)\n  trackSensor[TRACK_LEFT] = digitalRead(TRACK_LEFT_PIN);\n  trackSensor[TRACK_FRONT] = digitalRead(TRACK_FRONT_PIN);\n  trackSensor[TRACK_BACK] = digitalRead(TRACK_BACK_PIN);\n  trackSensor[TRACK_RIGHT] = digitalRead(TRACK_RIGHT_PIN);\n}\nvoid AiDetect() {\n  bool isDetectPerson = false;\n  bool isDetectCar = false;\n  //直到沒有偵側到人or車才離開迴圈\n  do {\n    //開始AI識別物體\n    startDetectObject();\n    //在範圍內偵測到人,車才算\n    if ((aiX &gt;= 100 &amp;&amp; aiX &lt;= 220) &amp;&amp; (aiY &gt;= 60 &amp;&amp; aiY &lt;= 180)) {\n      if (aiId == PERSON_ID) {\n        isDetectPerson = true;\n        Serial.println("人");\n      } else if (aiId == CAR_ID) {\n        isDetectCar = true;\n        Serial.println("車");\n      }\n    }\n    delay(500);\n  } while (isDetectPerson || isDetectCar);\n}\nvoid startDetectObject() {\n  if (!huskylens.request()) {\n    Serial.println(F("Fail to request data from HUSKYLENS, recheck the connection!"));\n  } else {\n    if (huskylens.available()) {\n      detection_now = true;\n      HUSKYLENSResult result = huskylens.read();\n      idCount = huskylens.countLearned();\n      if (result.command == COMMAND_RETURN_BLOCK) {\n        dataType = 0;\n        readData[0] = result.xCenter;\n        readData[1] = result.yCenter;\n        readData[2] = result.width;\n        readData[3] = result.height;\n        readData[4] = result.ID;\n      } else if (result.command == COMMAND_RETURN_ARROW) {\n        dataType = 1;\n        readData[0] = result.xOrigin;\n        readData[1] = result.yOrigin;\n        readData[2] = result.xTarget;\n        readData[3] = result.yTarget;\n        readData[4] = result.ID;\n      } else {\n        for (byte i = 0; i &lt; 5; i++) {\n          readData[i] = 0;\n        }\n      }\n    } else {\n      detection_now = false;\n    }\n  }\n  if (detection_now) {\n    aiId = readData[4];\n    aiX = readData[0];\n    aiY = readData[1];\n    aiWidth = readData[2];\n    aiHeight = readData[3];\n    //id=0表示有辨識到物體，但該物體沒有被學習\n    if (aiId &gt; 0) {\n      Serial.print(aiId);\n    }\n  } else {\n    aiId = 0;\n    aiX = 0;\n    aiY = 0;\n    aiWidth = 0;\n    aiHeight = 0;\n  }\n}\nint mapDirectToIndex(char direct) {\n  for (int i = 0; i &lt; 4; i++) {\n    if (MAP_DIRECT[i] == direct) {\n      return i;\n    };\n  }\n  return 0;\n}\nchar* carDegreeToMove(int degree) {\n  int index = degree / 90;\n  return CAR_MOVE[index];\n}\nint mapDirectToCarDegree(char firstDirect, char NextDirect) {\n  int firstIndex = mapDirectToIndex(firstDirect);\n  int NextIndex = mapDirectToIndex(NextDirect);\n  if (NextIndex &lt; firstIndex) {\n    NextIndex += 4;\n  };\n  int degree = (NextIndex - firstIndex) * 90;\n  return degree;\n}\nvoid convertXyToCarMove() {\n  //反轉陣列(原本A*輸出結果相反)\n  reverseStringArray(pathXY, pathCount + 1);\n  reverseCharArray(pathMapDirect, pathCount + 1);\n  //將地圖方向URDL轉成順時針角度90°,180°,270°\n  for (int i = 0; i &lt; pathCount + 1; i++) {\n    pathCarDegree[i] = mapDirectToCarDegree(pathMapDirect[i], pathMapDirect[i + 1]);\n  }\n  //將角度轉換成車子移動F,RF,RRF,LF\n  for (int i = 0; i &lt; pathCount; i++) {\n    pathCarMove[i] = carDegreeToMove(pathCarDegree[i]);\n  }\n}\nvoid printAStarResult() {\n  //印出地圖座標\n  for (int i = 0; i &lt; pathCount + 1; i++) {\n    Serial.print(pathXY[i]);\n    Serial.print("→");\n  }\n  Serial.println("");\n  //印出地圖上下左右方向\n  for (int i = 0; i &lt; pathCount + 1; i++) {\n    Serial.print(pathMapDirect[i]);\n    Serial.print(\',\');\n  }\n  Serial.println("");\n  //印出角度\n  for (int i = 0; i &lt; pathCount; i++) {\n    Serial.print(pathCarDegree[i]);\n    Serial.print(\',\');\n  }\n  Serial.println("");\n  //印出車子移動指令\n  for (int i = 0; i &lt; pathCount; i++) {\n    Serial.print(pathCarMove[i]);\n  }\n  Serial.println("");\n}\nvoid reverseCharArray(char arr[], int length) {\n  int start = 0;\n  int end = length - 1;\n  while (start &lt; end) {\n    // 交換陣列中的元素\n    char temp = arr[start];\n    arr[start] = arr[end];\n    arr[end] = temp;\n    // 移動指標以繼續反轉\n    start++;\n    end--;\n  }\n}\nvoid reverseStringArray(String arr[], int length) {\n  int start = 0;\n  int end = length - 1;\n  while (start &lt; end) {\n    // 交換陣列中的元素\n    String temp = arr[start];\n    arr[start] = arr[end];\n    arr[end] = temp;\n    // 移動指標以繼續反轉\n    start++;\n    end--;\n  }\n}\n//設起訖點\nvoid setStartEndPoint(String start, String end) {\n  startPoint = start;\n  endPoint = end;\n  if (startPoint == GOODS_POINT) {\n    startRow = 0;\n    startCol = 0;\n  } else if (startPoint == CHARGE_POINT) {\n    startRow = 3;\n    startCol = 0;\n  } else if (startPoint == Recipient_POINT) {\n    startRow = 3;\n    startCol = 5;\n  }\n  if (endPoint == GOODS_POINT) {\n    endRow = 0;\n    endCol = 0;\n  } else if (endPoint == CHARGE_POINT) {\n    endRow = 3;\n    endCol = 0;\n  } else if (endPoint == Recipient_POINT) {\n    endRow = 3;\n    endCol = 5;\n  }\n}\nbool starAStarPlan(char* target) {\n  setStartEndPoint(currentPoint, target);                             //設起訖點\n  bool isFindPath = aStar(grid, startRow, startCol, endRow, endCol);  //A*演算\n  return isFindPath;\n}\nvoid starNav(bool isFindPath, char* target) {\n  if (isFindPath) {\n    Serial.println("找到路徑!");\n    //座標起點\n    pathXY[pathCount] = String(startRow) + "," + String(startCol);\n    //車頭初始方向\n    pathMapDirect[pathCount] = CAR_INIT_DIRECT;\n    //座標轉換成車子移動指令\n    convertXyToCarMove();\n    //印出結果\n    printAStarResult();\n    //開始移動實際車子(含雲端平台GPS模擬)\n    goCar();\n    //紀錄\n    CAR_INIT_DIRECT = pathMapDirect[pathCount];  //最後車頭方向,當成下次導航車頭起始方向\n    currentPoint = target;                       //目前車子位置\n  } else {\n    Serial.println("未找到路徑.");\n  }\n}\nvoid standByAiCam() {\n  //A鏡頭上\n  servoAiCam.write(ANGLE_AI_CAM_UP);\n  delay(1000);\n  //Hsukylens人臉識別模式\n  huskylens.writeAlgorithm(ALGORITHM_FACE_RECOGNITION);\n  CurrentAlgo = "ALGORITHM_FACE_RECOGNITION";\n}\nfloat getBusPowerPercent() {\n  const float minVolt = 6.3;  //以7.4v鋰電池為準\n  const float maxVolt = 8.2;  //以7.4v鋰電池為準\n  //測電壓電流\n  shuntvoltage = ina219.getShuntVoltage_mV();\n  busvoltage = ina219.getBusVoltage_V();\n  current_mA = ina219.getCurrent_mA();\n  power_mW = ina219.getPower_mW();\n  loadvoltage = busvoltage + (shuntvoltage / 1000);\n  return ((busvoltage - minVolt) / (maxVolt - minVolt));\n}\nvoid startCharge() {\n  //導航至充電站\n  bool isFindPath = starAStarPlan(CHARGE_POINT);\n  starNav(isFindPath, CHARGE_POINT);\n  //進充電站前，車子原地轉向，車頭要朝左L\n  carHeadTurn(\'L\');\n  //接著倒車進入充電站\n  backward();\n  delay(2000);  //倒車2秒\n  stopCar();\n  //充電中……\n  float percent = 0.0;\n  while (percent &lt; 1) {  //100%\n    percent = getBusPowerPercent();\n    delay(10000);\n  }\n  //充電完成，車子往前開出充電站\n  forward();\n  delay(2000);  //往前2秒\n  stopCar();\n  //完成充電，導航回物流站\n  isFindPath = starAStarPlan(GOODS_POINT);\n  starNav(isFindPath, GOODS_POINT);\n}\n</v>
      </c>
    </row>
    <row r="4" spans="1:5">
      <c r="A4" s="35" t="s">
        <v>189</v>
      </c>
      <c r="B4" s="21" t="str">
        <f t="shared" si="0"/>
        <v xml:space="preserve">  digitalWrite(L298N_IN2, LOW);\n</v>
      </c>
    </row>
    <row r="5" spans="1:5">
      <c r="A5" s="35" t="s">
        <v>209</v>
      </c>
      <c r="B5" s="21" t="str">
        <f t="shared" si="0"/>
        <v xml:space="preserve">  analogWrite(L298N_EN1, FSpeed);\n</v>
      </c>
    </row>
    <row r="6" spans="1:5">
      <c r="A6" s="35"/>
      <c r="B6" s="21" t="str">
        <f t="shared" si="0"/>
        <v/>
      </c>
    </row>
    <row r="7" spans="1:5">
      <c r="A7" s="35" t="s">
        <v>190</v>
      </c>
      <c r="B7" s="21" t="str">
        <f t="shared" si="0"/>
        <v xml:space="preserve">  digitalWrite(L298N_IN3, LOW);\n</v>
      </c>
    </row>
    <row r="8" spans="1:5">
      <c r="A8" s="35" t="s">
        <v>191</v>
      </c>
      <c r="B8" s="21" t="str">
        <f t="shared" si="0"/>
        <v xml:space="preserve">  digitalWrite(L298N_IN4, LOW);\n</v>
      </c>
    </row>
    <row r="9" spans="1:5">
      <c r="A9" s="35" t="s">
        <v>210</v>
      </c>
      <c r="B9" s="21" t="str">
        <f t="shared" si="0"/>
        <v xml:space="preserve">  analogWrite(L298N_EN2, FSpeed);\n</v>
      </c>
    </row>
    <row r="10" spans="1:5">
      <c r="A10" s="35"/>
      <c r="B10" s="21" t="str">
        <f t="shared" si="0"/>
        <v/>
      </c>
    </row>
    <row r="11" spans="1:5">
      <c r="A11" s="35" t="s">
        <v>192</v>
      </c>
      <c r="B11" s="21" t="str">
        <f t="shared" si="0"/>
        <v xml:space="preserve">  digitalWrite(L298N_IN5, LOW);\n</v>
      </c>
    </row>
    <row r="12" spans="1:5">
      <c r="A12" s="35" t="s">
        <v>193</v>
      </c>
      <c r="B12" s="21" t="str">
        <f t="shared" si="0"/>
        <v xml:space="preserve">  digitalWrite(L298N_IN6, LOW);\n</v>
      </c>
    </row>
    <row r="13" spans="1:5">
      <c r="A13" s="35" t="s">
        <v>211</v>
      </c>
      <c r="B13" s="21" t="str">
        <f t="shared" si="0"/>
        <v xml:space="preserve">  analogWrite(L298N_EN3, FSpeed);\n</v>
      </c>
    </row>
    <row r="14" spans="1:5">
      <c r="A14" s="35"/>
      <c r="B14" s="21" t="str">
        <f t="shared" si="0"/>
        <v/>
      </c>
    </row>
    <row r="15" spans="1:5">
      <c r="A15" s="35" t="s">
        <v>212</v>
      </c>
      <c r="B15" s="21" t="str">
        <f t="shared" si="0"/>
        <v xml:space="preserve">  digitalWrite(L298N_IN7, HIGH);\n</v>
      </c>
    </row>
    <row r="16" spans="1:5">
      <c r="A16" s="35" t="s">
        <v>195</v>
      </c>
      <c r="B16" s="21" t="str">
        <f t="shared" si="0"/>
        <v xml:space="preserve">  digitalWrite(L298N_IN8, LOW);\n</v>
      </c>
    </row>
    <row r="17" spans="1:2">
      <c r="A17" s="35" t="s">
        <v>213</v>
      </c>
      <c r="B17" s="21" t="str">
        <f t="shared" si="0"/>
        <v xml:space="preserve">  analogWrite(L298N_EN4, FSpeed);\n</v>
      </c>
    </row>
    <row r="18" spans="1:2">
      <c r="A18" s="35" t="s">
        <v>8</v>
      </c>
      <c r="B18" s="21" t="str">
        <f t="shared" si="0"/>
        <v>}\n</v>
      </c>
    </row>
    <row r="19" spans="1:2">
      <c r="A19" s="35"/>
      <c r="B19" s="21" t="str">
        <f t="shared" si="0"/>
        <v/>
      </c>
    </row>
    <row r="20" spans="1:2">
      <c r="A20" s="35" t="s">
        <v>214</v>
      </c>
      <c r="B20" s="21" t="str">
        <f t="shared" si="0"/>
        <v>void diagonalLeft() {\n</v>
      </c>
    </row>
    <row r="21" spans="1:2">
      <c r="A21" s="35" t="s">
        <v>188</v>
      </c>
      <c r="B21" s="21" t="str">
        <f t="shared" si="0"/>
        <v xml:space="preserve">  digitalWrite(L298N_IN1, LOW);\n</v>
      </c>
    </row>
    <row r="22" spans="1:2">
      <c r="A22" s="35" t="s">
        <v>189</v>
      </c>
      <c r="B22" s="21" t="str">
        <f t="shared" si="0"/>
        <v xml:space="preserve">  digitalWrite(L298N_IN2, LOW);\n</v>
      </c>
    </row>
    <row r="23" spans="1:2">
      <c r="A23" s="35" t="s">
        <v>209</v>
      </c>
      <c r="B23" s="21" t="str">
        <f t="shared" si="0"/>
        <v xml:space="preserve">  analogWrite(L298N_EN1, FSpeed);\n</v>
      </c>
    </row>
    <row r="24" spans="1:2">
      <c r="A24" s="35"/>
      <c r="B24" s="21" t="str">
        <f t="shared" si="0"/>
        <v/>
      </c>
    </row>
    <row r="25" spans="1:2">
      <c r="A25" s="35" t="s">
        <v>215</v>
      </c>
      <c r="B25" s="21" t="str">
        <f t="shared" si="0"/>
        <v xml:space="preserve">  digitalWrite(L298N_IN3, HIGH);\n</v>
      </c>
    </row>
    <row r="26" spans="1:2">
      <c r="A26" s="35" t="s">
        <v>191</v>
      </c>
      <c r="B26" s="21" t="str">
        <f t="shared" si="0"/>
        <v xml:space="preserve">  digitalWrite(L298N_IN4, LOW);\n</v>
      </c>
    </row>
    <row r="27" spans="1:2">
      <c r="A27" s="35" t="s">
        <v>210</v>
      </c>
      <c r="B27" s="21" t="str">
        <f t="shared" si="0"/>
        <v xml:space="preserve">  analogWrite(L298N_EN2, FSpeed);\n</v>
      </c>
    </row>
    <row r="28" spans="1:2">
      <c r="A28" s="35"/>
      <c r="B28" s="21" t="str">
        <f t="shared" si="0"/>
        <v/>
      </c>
    </row>
    <row r="29" spans="1:2">
      <c r="A29" s="35" t="s">
        <v>216</v>
      </c>
      <c r="B29" s="21" t="str">
        <f t="shared" si="0"/>
        <v xml:space="preserve">  digitalWrite(L298N_IN5, HIGH);\n</v>
      </c>
    </row>
    <row r="30" spans="1:2">
      <c r="A30" s="35" t="s">
        <v>193</v>
      </c>
      <c r="B30" s="21" t="str">
        <f t="shared" si="0"/>
        <v xml:space="preserve">  digitalWrite(L298N_IN6, LOW);\n</v>
      </c>
    </row>
    <row r="31" spans="1:2">
      <c r="A31" s="35" t="s">
        <v>211</v>
      </c>
      <c r="B31" s="21" t="str">
        <f t="shared" si="0"/>
        <v xml:space="preserve">  analogWrite(L298N_EN3, FSpeed);\n</v>
      </c>
    </row>
    <row r="32" spans="1:2">
      <c r="A32" s="35"/>
      <c r="B32" s="21" t="str">
        <f t="shared" si="0"/>
        <v/>
      </c>
    </row>
    <row r="33" spans="1:2">
      <c r="A33" s="35" t="s">
        <v>194</v>
      </c>
      <c r="B33" s="21" t="str">
        <f t="shared" si="0"/>
        <v xml:space="preserve">  digitalWrite(L298N_IN7, LOW);\n</v>
      </c>
    </row>
    <row r="34" spans="1:2">
      <c r="A34" s="35" t="s">
        <v>195</v>
      </c>
      <c r="B34" s="21" t="str">
        <f t="shared" si="0"/>
        <v xml:space="preserve">  digitalWrite(L298N_IN8, LOW);\n</v>
      </c>
    </row>
    <row r="35" spans="1:2">
      <c r="A35" s="35" t="s">
        <v>213</v>
      </c>
      <c r="B35" s="21" t="str">
        <f t="shared" si="0"/>
        <v xml:space="preserve">  analogWrite(L298N_EN4, FSpeed);\n</v>
      </c>
    </row>
    <row r="36" spans="1:2">
      <c r="A36" s="35" t="s">
        <v>8</v>
      </c>
      <c r="B36" s="21" t="str">
        <f t="shared" si="0"/>
        <v>}\n</v>
      </c>
    </row>
    <row r="37" spans="1:2">
      <c r="A37" s="35"/>
      <c r="B37" s="21" t="str">
        <f t="shared" si="0"/>
        <v/>
      </c>
    </row>
    <row r="38" spans="1:2">
      <c r="A38" s="35" t="s">
        <v>217</v>
      </c>
      <c r="B38" s="21" t="str">
        <f t="shared" si="0"/>
        <v>void forward() {\n</v>
      </c>
    </row>
    <row r="39" spans="1:2">
      <c r="A39" s="35" t="s">
        <v>208</v>
      </c>
      <c r="B39" s="21" t="str">
        <f t="shared" si="0"/>
        <v xml:space="preserve">  digitalWrite(L298N_IN1, HIGH);\n</v>
      </c>
    </row>
    <row r="40" spans="1:2">
      <c r="A40" s="35" t="s">
        <v>189</v>
      </c>
      <c r="B40" s="21" t="str">
        <f t="shared" si="0"/>
        <v xml:space="preserve">  digitalWrite(L298N_IN2, LOW);\n</v>
      </c>
    </row>
    <row r="41" spans="1:2">
      <c r="A41" s="35" t="s">
        <v>209</v>
      </c>
      <c r="B41" s="21" t="str">
        <f t="shared" si="0"/>
        <v xml:space="preserve">  analogWrite(L298N_EN1, FSpeed);\n</v>
      </c>
    </row>
    <row r="42" spans="1:2">
      <c r="A42" s="35"/>
      <c r="B42" s="21" t="str">
        <f t="shared" si="0"/>
        <v/>
      </c>
    </row>
    <row r="43" spans="1:2">
      <c r="A43" s="35" t="s">
        <v>215</v>
      </c>
      <c r="B43" s="21" t="str">
        <f t="shared" si="0"/>
        <v xml:space="preserve">  digitalWrite(L298N_IN3, HIGH);\n</v>
      </c>
    </row>
    <row r="44" spans="1:2">
      <c r="A44" s="35" t="s">
        <v>191</v>
      </c>
      <c r="B44" s="21" t="str">
        <f t="shared" si="0"/>
        <v xml:space="preserve">  digitalWrite(L298N_IN4, LOW);\n</v>
      </c>
    </row>
    <row r="45" spans="1:2">
      <c r="A45" s="35" t="s">
        <v>210</v>
      </c>
      <c r="B45" s="21" t="str">
        <f t="shared" si="0"/>
        <v xml:space="preserve">  analogWrite(L298N_EN2, FSpeed);\n</v>
      </c>
    </row>
    <row r="46" spans="1:2">
      <c r="A46" s="35"/>
      <c r="B46" s="21" t="str">
        <f t="shared" si="0"/>
        <v/>
      </c>
    </row>
    <row r="47" spans="1:2">
      <c r="A47" s="35" t="s">
        <v>216</v>
      </c>
      <c r="B47" s="21" t="str">
        <f t="shared" si="0"/>
        <v xml:space="preserve">  digitalWrite(L298N_IN5, HIGH);\n</v>
      </c>
    </row>
    <row r="48" spans="1:2">
      <c r="A48" s="35" t="s">
        <v>193</v>
      </c>
      <c r="B48" s="21" t="str">
        <f t="shared" si="0"/>
        <v xml:space="preserve">  digitalWrite(L298N_IN6, LOW);\n</v>
      </c>
    </row>
    <row r="49" spans="1:2">
      <c r="A49" s="35" t="s">
        <v>211</v>
      </c>
      <c r="B49" s="21" t="str">
        <f t="shared" si="0"/>
        <v xml:space="preserve">  analogWrite(L298N_EN3, FSpeed);\n</v>
      </c>
    </row>
    <row r="50" spans="1:2">
      <c r="A50" s="35"/>
      <c r="B50" s="21" t="str">
        <f t="shared" si="0"/>
        <v/>
      </c>
    </row>
    <row r="51" spans="1:2">
      <c r="A51" s="35" t="s">
        <v>212</v>
      </c>
      <c r="B51" s="21" t="str">
        <f t="shared" si="0"/>
        <v xml:space="preserve">  digitalWrite(L298N_IN7, HIGH);\n</v>
      </c>
    </row>
    <row r="52" spans="1:2">
      <c r="A52" s="35" t="s">
        <v>195</v>
      </c>
      <c r="B52" s="21" t="str">
        <f t="shared" si="0"/>
        <v xml:space="preserve">  digitalWrite(L298N_IN8, LOW);\n</v>
      </c>
    </row>
    <row r="53" spans="1:2">
      <c r="A53" s="35" t="s">
        <v>213</v>
      </c>
      <c r="B53" s="21" t="str">
        <f t="shared" si="0"/>
        <v xml:space="preserve">  analogWrite(L298N_EN4, FSpeed);\n</v>
      </c>
    </row>
    <row r="54" spans="1:2">
      <c r="A54" s="35" t="s">
        <v>8</v>
      </c>
      <c r="B54" s="21" t="str">
        <f t="shared" si="0"/>
        <v>}\n</v>
      </c>
    </row>
    <row r="55" spans="1:2">
      <c r="A55" s="35"/>
      <c r="B55" s="21" t="str">
        <f t="shared" si="0"/>
        <v/>
      </c>
    </row>
    <row r="56" spans="1:2">
      <c r="A56" s="35" t="s">
        <v>218</v>
      </c>
      <c r="B56" s="21" t="str">
        <f t="shared" si="0"/>
        <v>void backward() {\n</v>
      </c>
    </row>
    <row r="57" spans="1:2">
      <c r="A57" s="35" t="s">
        <v>188</v>
      </c>
      <c r="B57" s="21" t="str">
        <f t="shared" si="0"/>
        <v xml:space="preserve">  digitalWrite(L298N_IN1, LOW);\n</v>
      </c>
    </row>
    <row r="58" spans="1:2">
      <c r="A58" s="35" t="s">
        <v>219</v>
      </c>
      <c r="B58" s="21" t="str">
        <f t="shared" si="0"/>
        <v xml:space="preserve">  digitalWrite(L298N_IN2, HIGH);\n</v>
      </c>
    </row>
    <row r="59" spans="1:2">
      <c r="A59" s="35" t="s">
        <v>220</v>
      </c>
      <c r="B59" s="21" t="str">
        <f t="shared" si="0"/>
        <v xml:space="preserve">  analogWrite(L298N_EN1, BSpeed);\n</v>
      </c>
    </row>
    <row r="60" spans="1:2">
      <c r="A60" s="35"/>
      <c r="B60" s="21" t="str">
        <f t="shared" si="0"/>
        <v/>
      </c>
    </row>
    <row r="61" spans="1:2">
      <c r="A61" s="35" t="s">
        <v>190</v>
      </c>
      <c r="B61" s="21" t="str">
        <f t="shared" si="0"/>
        <v xml:space="preserve">  digitalWrite(L298N_IN3, LOW);\n</v>
      </c>
    </row>
    <row r="62" spans="1:2">
      <c r="A62" s="35" t="s">
        <v>221</v>
      </c>
      <c r="B62" s="21" t="str">
        <f t="shared" si="0"/>
        <v xml:space="preserve">  digitalWrite(L298N_IN4, HIGH);\n</v>
      </c>
    </row>
    <row r="63" spans="1:2">
      <c r="A63" s="35" t="s">
        <v>222</v>
      </c>
      <c r="B63" s="21" t="str">
        <f t="shared" si="0"/>
        <v xml:space="preserve">  analogWrite(L298N_EN2, BSpeed);\n</v>
      </c>
    </row>
    <row r="64" spans="1:2">
      <c r="A64" s="35"/>
      <c r="B64" s="21" t="str">
        <f t="shared" si="0"/>
        <v/>
      </c>
    </row>
    <row r="65" spans="1:2">
      <c r="A65" s="35" t="s">
        <v>192</v>
      </c>
      <c r="B65" s="21" t="str">
        <f t="shared" si="0"/>
        <v xml:space="preserve">  digitalWrite(L298N_IN5, LOW);\n</v>
      </c>
    </row>
    <row r="66" spans="1:2">
      <c r="A66" s="35" t="s">
        <v>223</v>
      </c>
      <c r="B66" s="21" t="str">
        <f t="shared" si="0"/>
        <v xml:space="preserve">  digitalWrite(L298N_IN6, HIGH);\n</v>
      </c>
    </row>
    <row r="67" spans="1:2">
      <c r="A67" s="35" t="s">
        <v>224</v>
      </c>
      <c r="B67" s="21" t="str">
        <f t="shared" ref="B67:B88" si="1">IF(NOT(ISBLANK(A67)),A67&amp;"\n","")</f>
        <v xml:space="preserve">  analogWrite(L298N_EN3, BSpeed);\n</v>
      </c>
    </row>
    <row r="68" spans="1:2">
      <c r="A68" s="35"/>
      <c r="B68" s="21" t="str">
        <f t="shared" si="1"/>
        <v/>
      </c>
    </row>
    <row r="69" spans="1:2">
      <c r="A69" s="35" t="s">
        <v>194</v>
      </c>
      <c r="B69" s="21" t="str">
        <f t="shared" si="1"/>
        <v xml:space="preserve">  digitalWrite(L298N_IN7, LOW);\n</v>
      </c>
    </row>
    <row r="70" spans="1:2">
      <c r="A70" s="35" t="s">
        <v>225</v>
      </c>
      <c r="B70" s="21" t="str">
        <f t="shared" si="1"/>
        <v xml:space="preserve">  digitalWrite(L298N_IN8, HIGH);\n</v>
      </c>
    </row>
    <row r="71" spans="1:2">
      <c r="A71" s="35" t="s">
        <v>226</v>
      </c>
      <c r="B71" s="21" t="str">
        <f t="shared" si="1"/>
        <v xml:space="preserve">  analogWrite(L298N_EN4, BSpeed);\n</v>
      </c>
    </row>
    <row r="72" spans="1:2">
      <c r="A72" s="35" t="s">
        <v>8</v>
      </c>
      <c r="B72" s="21" t="str">
        <f t="shared" si="1"/>
        <v>}\n</v>
      </c>
    </row>
    <row r="73" spans="1:2">
      <c r="A73" s="35"/>
      <c r="B73" s="21" t="str">
        <f t="shared" si="1"/>
        <v/>
      </c>
    </row>
    <row r="74" spans="1:2">
      <c r="A74" s="35" t="s">
        <v>227</v>
      </c>
      <c r="B74" s="21" t="str">
        <f t="shared" si="1"/>
        <v>void turnRight() {\n</v>
      </c>
    </row>
    <row r="75" spans="1:2">
      <c r="A75" s="35" t="s">
        <v>208</v>
      </c>
      <c r="B75" s="21" t="str">
        <f t="shared" si="1"/>
        <v xml:space="preserve">  digitalWrite(L298N_IN1, HIGH);\n</v>
      </c>
    </row>
    <row r="76" spans="1:2">
      <c r="A76" s="35" t="s">
        <v>189</v>
      </c>
      <c r="B76" s="21" t="str">
        <f t="shared" si="1"/>
        <v xml:space="preserve">  digitalWrite(L298N_IN2, LOW);\n</v>
      </c>
    </row>
    <row r="77" spans="1:2">
      <c r="A77" s="35" t="s">
        <v>228</v>
      </c>
      <c r="B77" s="21" t="str">
        <f t="shared" si="1"/>
        <v xml:space="preserve">  analogWrite(L298N_EN1, RSpeed);\n</v>
      </c>
    </row>
    <row r="78" spans="1:2">
      <c r="A78" s="35"/>
      <c r="B78" s="21" t="str">
        <f t="shared" si="1"/>
        <v/>
      </c>
    </row>
    <row r="79" spans="1:2">
      <c r="A79" s="35" t="s">
        <v>215</v>
      </c>
      <c r="B79" s="21" t="str">
        <f t="shared" si="1"/>
        <v xml:space="preserve">  digitalWrite(L298N_IN3, HIGH);\n</v>
      </c>
    </row>
    <row r="80" spans="1:2">
      <c r="A80" s="35" t="s">
        <v>191</v>
      </c>
      <c r="B80" s="21" t="str">
        <f t="shared" si="1"/>
        <v xml:space="preserve">  digitalWrite(L298N_IN4, LOW);\n</v>
      </c>
    </row>
    <row r="81" spans="1:2">
      <c r="A81" s="35" t="s">
        <v>229</v>
      </c>
      <c r="B81" s="21" t="str">
        <f t="shared" si="1"/>
        <v xml:space="preserve">  analogWrite(L298N_EN2, RSpeed);\n</v>
      </c>
    </row>
    <row r="82" spans="1:2">
      <c r="A82" s="35"/>
      <c r="B82" s="21" t="str">
        <f t="shared" si="1"/>
        <v/>
      </c>
    </row>
    <row r="83" spans="1:2">
      <c r="A83" s="35" t="s">
        <v>192</v>
      </c>
      <c r="B83" s="21" t="str">
        <f t="shared" si="1"/>
        <v xml:space="preserve">  digitalWrite(L298N_IN5, LOW);\n</v>
      </c>
    </row>
    <row r="84" spans="1:2">
      <c r="A84" s="35" t="s">
        <v>223</v>
      </c>
      <c r="B84" s="21" t="str">
        <f t="shared" si="1"/>
        <v xml:space="preserve">  digitalWrite(L298N_IN6, HIGH);\n</v>
      </c>
    </row>
    <row r="85" spans="1:2">
      <c r="A85" s="35" t="s">
        <v>230</v>
      </c>
      <c r="B85" s="21" t="str">
        <f t="shared" si="1"/>
        <v xml:space="preserve">  analogWrite(L298N_EN3, RSpeed);\n</v>
      </c>
    </row>
    <row r="86" spans="1:2">
      <c r="A86" s="35"/>
      <c r="B86" s="21" t="str">
        <f t="shared" si="1"/>
        <v/>
      </c>
    </row>
    <row r="87" spans="1:2">
      <c r="A87" s="35" t="s">
        <v>194</v>
      </c>
      <c r="B87" s="21" t="str">
        <f t="shared" si="1"/>
        <v xml:space="preserve">  digitalWrite(L298N_IN7, LOW);\n</v>
      </c>
    </row>
    <row r="88" spans="1:2">
      <c r="A88" s="35" t="s">
        <v>225</v>
      </c>
      <c r="B88" s="21" t="str">
        <f t="shared" si="1"/>
        <v xml:space="preserve">  digitalWrite(L298N_IN8, HIGH);\n</v>
      </c>
    </row>
    <row r="89" spans="1:2">
      <c r="A89" s="35" t="s">
        <v>231</v>
      </c>
      <c r="B89" s="21" t="str">
        <f t="shared" ref="B89:B152" si="2">IF(NOT(ISBLANK(A89)),A89&amp;"\n","")</f>
        <v xml:space="preserve">  analogWrite(L298N_EN4, RSpeed);\n</v>
      </c>
    </row>
    <row r="90" spans="1:2">
      <c r="A90" s="35" t="s">
        <v>8</v>
      </c>
      <c r="B90" s="21" t="str">
        <f t="shared" si="2"/>
        <v>}\n</v>
      </c>
    </row>
    <row r="91" spans="1:2">
      <c r="A91" s="35"/>
      <c r="B91" s="21" t="str">
        <f t="shared" si="2"/>
        <v/>
      </c>
    </row>
    <row r="92" spans="1:2">
      <c r="A92" s="35" t="s">
        <v>232</v>
      </c>
      <c r="B92" s="21" t="str">
        <f t="shared" si="2"/>
        <v>void turnLeft() {\n</v>
      </c>
    </row>
    <row r="93" spans="1:2">
      <c r="A93" s="35" t="s">
        <v>188</v>
      </c>
      <c r="B93" s="21" t="str">
        <f t="shared" si="2"/>
        <v xml:space="preserve">  digitalWrite(L298N_IN1, LOW);\n</v>
      </c>
    </row>
    <row r="94" spans="1:2">
      <c r="A94" s="35" t="s">
        <v>219</v>
      </c>
      <c r="B94" s="21" t="str">
        <f t="shared" si="2"/>
        <v xml:space="preserve">  digitalWrite(L298N_IN2, HIGH);\n</v>
      </c>
    </row>
    <row r="95" spans="1:2">
      <c r="A95" s="35" t="s">
        <v>233</v>
      </c>
      <c r="B95" s="21" t="str">
        <f t="shared" si="2"/>
        <v xml:space="preserve">  analogWrite(L298N_EN1, LSpeed);\n</v>
      </c>
    </row>
    <row r="96" spans="1:2">
      <c r="A96" s="35"/>
      <c r="B96" s="21" t="str">
        <f t="shared" si="2"/>
        <v/>
      </c>
    </row>
    <row r="97" spans="1:2">
      <c r="A97" s="35" t="s">
        <v>190</v>
      </c>
      <c r="B97" s="21" t="str">
        <f t="shared" si="2"/>
        <v xml:space="preserve">  digitalWrite(L298N_IN3, LOW);\n</v>
      </c>
    </row>
    <row r="98" spans="1:2">
      <c r="A98" s="35" t="s">
        <v>221</v>
      </c>
      <c r="B98" s="21" t="str">
        <f t="shared" si="2"/>
        <v xml:space="preserve">  digitalWrite(L298N_IN4, HIGH);\n</v>
      </c>
    </row>
    <row r="99" spans="1:2">
      <c r="A99" s="35" t="s">
        <v>234</v>
      </c>
      <c r="B99" s="21" t="str">
        <f t="shared" si="2"/>
        <v xml:space="preserve">  analogWrite(L298N_EN2, LSpeed);\n</v>
      </c>
    </row>
    <row r="100" spans="1:2">
      <c r="A100" s="35"/>
      <c r="B100" s="21" t="str">
        <f t="shared" si="2"/>
        <v/>
      </c>
    </row>
    <row r="101" spans="1:2">
      <c r="A101" s="35"/>
      <c r="B101" s="21" t="str">
        <f t="shared" si="2"/>
        <v/>
      </c>
    </row>
    <row r="102" spans="1:2">
      <c r="A102" s="35" t="s">
        <v>216</v>
      </c>
      <c r="B102" s="21" t="str">
        <f t="shared" si="2"/>
        <v xml:space="preserve">  digitalWrite(L298N_IN5, HIGH);\n</v>
      </c>
    </row>
    <row r="103" spans="1:2">
      <c r="A103" s="35" t="s">
        <v>193</v>
      </c>
      <c r="B103" s="21" t="str">
        <f t="shared" si="2"/>
        <v xml:space="preserve">  digitalWrite(L298N_IN6, LOW);\n</v>
      </c>
    </row>
    <row r="104" spans="1:2">
      <c r="A104" s="35" t="s">
        <v>235</v>
      </c>
      <c r="B104" s="21" t="str">
        <f t="shared" si="2"/>
        <v xml:space="preserve">  analogWrite(L298N_EN3, LSpeed);\n</v>
      </c>
    </row>
    <row r="105" spans="1:2">
      <c r="A105" s="35"/>
      <c r="B105" s="21" t="str">
        <f t="shared" si="2"/>
        <v/>
      </c>
    </row>
    <row r="106" spans="1:2">
      <c r="A106" s="35" t="s">
        <v>212</v>
      </c>
      <c r="B106" s="21" t="str">
        <f t="shared" si="2"/>
        <v xml:space="preserve">  digitalWrite(L298N_IN7, HIGH);\n</v>
      </c>
    </row>
    <row r="107" spans="1:2">
      <c r="A107" s="35" t="s">
        <v>195</v>
      </c>
      <c r="B107" s="21" t="str">
        <f t="shared" si="2"/>
        <v xml:space="preserve">  digitalWrite(L298N_IN8, LOW);\n</v>
      </c>
    </row>
    <row r="108" spans="1:2">
      <c r="A108" s="35" t="s">
        <v>236</v>
      </c>
      <c r="B108" s="21" t="str">
        <f t="shared" si="2"/>
        <v xml:space="preserve">  analogWrite(L298N_EN4, LSpeed);\n</v>
      </c>
    </row>
    <row r="109" spans="1:2">
      <c r="A109" s="35" t="s">
        <v>8</v>
      </c>
      <c r="B109" s="21" t="str">
        <f t="shared" si="2"/>
        <v>}\n</v>
      </c>
    </row>
    <row r="110" spans="1:2">
      <c r="A110" s="35"/>
      <c r="B110" s="21" t="str">
        <f t="shared" si="2"/>
        <v/>
      </c>
    </row>
    <row r="111" spans="1:2">
      <c r="A111" s="35" t="s">
        <v>237</v>
      </c>
      <c r="B111" s="21" t="str">
        <f t="shared" si="2"/>
        <v>void stopCar() {\n</v>
      </c>
    </row>
    <row r="112" spans="1:2">
      <c r="A112" s="35" t="s">
        <v>188</v>
      </c>
      <c r="B112" s="21" t="str">
        <f t="shared" si="2"/>
        <v xml:space="preserve">  digitalWrite(L298N_IN1, LOW);\n</v>
      </c>
    </row>
    <row r="113" spans="1:2">
      <c r="A113" s="35" t="s">
        <v>189</v>
      </c>
      <c r="B113" s="21" t="str">
        <f t="shared" si="2"/>
        <v xml:space="preserve">  digitalWrite(L298N_IN2, LOW);\n</v>
      </c>
    </row>
    <row r="114" spans="1:2">
      <c r="A114" s="35" t="s">
        <v>209</v>
      </c>
      <c r="B114" s="21" t="str">
        <f t="shared" si="2"/>
        <v xml:space="preserve">  analogWrite(L298N_EN1, FSpeed);\n</v>
      </c>
    </row>
    <row r="115" spans="1:2">
      <c r="A115" s="35"/>
      <c r="B115" s="21" t="str">
        <f t="shared" si="2"/>
        <v/>
      </c>
    </row>
    <row r="116" spans="1:2">
      <c r="A116" s="35" t="s">
        <v>190</v>
      </c>
      <c r="B116" s="21" t="str">
        <f t="shared" si="2"/>
        <v xml:space="preserve">  digitalWrite(L298N_IN3, LOW);\n</v>
      </c>
    </row>
    <row r="117" spans="1:2">
      <c r="A117" s="35" t="s">
        <v>191</v>
      </c>
      <c r="B117" s="21" t="str">
        <f t="shared" si="2"/>
        <v xml:space="preserve">  digitalWrite(L298N_IN4, LOW);\n</v>
      </c>
    </row>
    <row r="118" spans="1:2">
      <c r="A118" s="35" t="s">
        <v>210</v>
      </c>
      <c r="B118" s="21" t="str">
        <f t="shared" si="2"/>
        <v xml:space="preserve">  analogWrite(L298N_EN2, FSpeed);\n</v>
      </c>
    </row>
    <row r="119" spans="1:2">
      <c r="A119" s="35"/>
      <c r="B119" s="21" t="str">
        <f t="shared" si="2"/>
        <v/>
      </c>
    </row>
    <row r="120" spans="1:2">
      <c r="A120" s="35" t="s">
        <v>192</v>
      </c>
      <c r="B120" s="21" t="str">
        <f t="shared" si="2"/>
        <v xml:space="preserve">  digitalWrite(L298N_IN5, LOW);\n</v>
      </c>
    </row>
    <row r="121" spans="1:2">
      <c r="A121" s="35" t="s">
        <v>193</v>
      </c>
      <c r="B121" s="21" t="str">
        <f t="shared" si="2"/>
        <v xml:space="preserve">  digitalWrite(L298N_IN6, LOW);\n</v>
      </c>
    </row>
    <row r="122" spans="1:2">
      <c r="A122" s="35" t="s">
        <v>211</v>
      </c>
      <c r="B122" s="21" t="str">
        <f t="shared" si="2"/>
        <v xml:space="preserve">  analogWrite(L298N_EN3, FSpeed);\n</v>
      </c>
    </row>
    <row r="123" spans="1:2">
      <c r="A123" s="35"/>
      <c r="B123" s="21" t="str">
        <f t="shared" si="2"/>
        <v/>
      </c>
    </row>
    <row r="124" spans="1:2">
      <c r="A124" s="35" t="s">
        <v>194</v>
      </c>
      <c r="B124" s="21" t="str">
        <f t="shared" si="2"/>
        <v xml:space="preserve">  digitalWrite(L298N_IN7, LOW);\n</v>
      </c>
    </row>
    <row r="125" spans="1:2">
      <c r="A125" s="35" t="s">
        <v>195</v>
      </c>
      <c r="B125" s="21" t="str">
        <f t="shared" si="2"/>
        <v xml:space="preserve">  digitalWrite(L298N_IN8, LOW);\n</v>
      </c>
    </row>
    <row r="126" spans="1:2">
      <c r="A126" s="35" t="s">
        <v>213</v>
      </c>
      <c r="B126" s="21" t="str">
        <f t="shared" si="2"/>
        <v xml:space="preserve">  analogWrite(L298N_EN4, FSpeed);\n</v>
      </c>
    </row>
    <row r="127" spans="1:2">
      <c r="A127" s="35" t="s">
        <v>8</v>
      </c>
      <c r="B127" s="21" t="str">
        <f t="shared" si="2"/>
        <v>}\n</v>
      </c>
    </row>
    <row r="128" spans="1:2">
      <c r="A128" s="35"/>
      <c r="B128" s="21" t="str">
        <f t="shared" si="2"/>
        <v/>
      </c>
    </row>
    <row r="129" spans="1:2">
      <c r="A129" s="35" t="s">
        <v>238</v>
      </c>
      <c r="B129" s="21" t="str">
        <f t="shared" si="2"/>
        <v>void carHeadTurn(char targetDirect) {\n</v>
      </c>
    </row>
    <row r="130" spans="1:2">
      <c r="A130" s="35" t="s">
        <v>239</v>
      </c>
      <c r="B130" s="21" t="str">
        <f t="shared" si="2"/>
        <v xml:space="preserve">  //車頭轉向\n</v>
      </c>
    </row>
    <row r="131" spans="1:2">
      <c r="A131" s="35" t="s">
        <v>240</v>
      </c>
      <c r="B131" s="21" t="str">
        <f t="shared" si="2"/>
        <v xml:space="preserve">  int degree = mapDirectToCarDegree(CAR_INIT_DIRECT, targetDirect);\n</v>
      </c>
    </row>
    <row r="132" spans="1:2">
      <c r="A132" s="35" t="s">
        <v>241</v>
      </c>
      <c r="B132" s="21" t="str">
        <f t="shared" si="2"/>
        <v xml:space="preserve">  char* CAR_MOVE_NO_FRONT[4] = { "", "R", "RR", "L" };\n</v>
      </c>
    </row>
    <row r="133" spans="1:2">
      <c r="A133" s="35" t="s">
        <v>242</v>
      </c>
      <c r="B133" s="21" t="str">
        <f t="shared" si="2"/>
        <v xml:space="preserve">  int index = degree / 90;\n</v>
      </c>
    </row>
    <row r="134" spans="1:2">
      <c r="A134" s="35" t="s">
        <v>243</v>
      </c>
      <c r="B134" s="21" t="str">
        <f t="shared" si="2"/>
        <v xml:space="preserve">  if (CAR_MOVE_NO_FRONT[index] == "R") {\n</v>
      </c>
    </row>
    <row r="135" spans="1:2">
      <c r="A135" s="35" t="s">
        <v>244</v>
      </c>
      <c r="B135" s="21" t="str">
        <f t="shared" si="2"/>
        <v xml:space="preserve">    turnRight();\n</v>
      </c>
    </row>
    <row r="136" spans="1:2">
      <c r="A136" s="35" t="s">
        <v>245</v>
      </c>
      <c r="B136" s="21" t="str">
        <f t="shared" si="2"/>
        <v xml:space="preserve">    delay(RTimer);\n</v>
      </c>
    </row>
    <row r="137" spans="1:2">
      <c r="A137" s="35" t="s">
        <v>246</v>
      </c>
      <c r="B137" s="21" t="str">
        <f t="shared" si="2"/>
        <v xml:space="preserve">    stopCar();\n</v>
      </c>
    </row>
    <row r="138" spans="1:2">
      <c r="A138" s="35" t="s">
        <v>245</v>
      </c>
      <c r="B138" s="21" t="str">
        <f t="shared" si="2"/>
        <v xml:space="preserve">    delay(RTimer);\n</v>
      </c>
    </row>
    <row r="139" spans="1:2">
      <c r="A139" s="35" t="s">
        <v>247</v>
      </c>
      <c r="B139" s="21" t="str">
        <f t="shared" si="2"/>
        <v xml:space="preserve">    Serial.println("右轉,");\n</v>
      </c>
    </row>
    <row r="140" spans="1:2">
      <c r="A140" s="35" t="s">
        <v>248</v>
      </c>
      <c r="B140" s="21" t="str">
        <f t="shared" si="2"/>
        <v xml:space="preserve">  } else if (CAR_MOVE_NO_FRONT[index] == "RR") {\n</v>
      </c>
    </row>
    <row r="141" spans="1:2">
      <c r="A141" s="35" t="s">
        <v>249</v>
      </c>
      <c r="B141" s="21" t="str">
        <f t="shared" si="2"/>
        <v xml:space="preserve">    for (int i = 0; i &lt; 2; i++) {\n</v>
      </c>
    </row>
    <row r="142" spans="1:2">
      <c r="A142" s="35" t="s">
        <v>250</v>
      </c>
      <c r="B142" s="21" t="str">
        <f t="shared" si="2"/>
        <v xml:space="preserve">      turnRight();\n</v>
      </c>
    </row>
    <row r="143" spans="1:2">
      <c r="A143" s="35" t="s">
        <v>251</v>
      </c>
      <c r="B143" s="21" t="str">
        <f t="shared" si="2"/>
        <v xml:space="preserve">      delay(RTimer);\n</v>
      </c>
    </row>
    <row r="144" spans="1:2">
      <c r="A144" s="35" t="s">
        <v>252</v>
      </c>
      <c r="B144" s="21" t="str">
        <f t="shared" si="2"/>
        <v xml:space="preserve">      stopCar();\n</v>
      </c>
    </row>
    <row r="145" spans="1:2">
      <c r="A145" s="35" t="s">
        <v>251</v>
      </c>
      <c r="B145" s="21" t="str">
        <f t="shared" si="2"/>
        <v xml:space="preserve">      delay(RTimer);\n</v>
      </c>
    </row>
    <row r="146" spans="1:2">
      <c r="A146" s="35" t="s">
        <v>253</v>
      </c>
      <c r="B146" s="21" t="str">
        <f t="shared" si="2"/>
        <v xml:space="preserve">      Serial.println("右轉,");\n</v>
      </c>
    </row>
    <row r="147" spans="1:2">
      <c r="A147" s="35" t="s">
        <v>21</v>
      </c>
      <c r="B147" s="21" t="str">
        <f t="shared" si="2"/>
        <v xml:space="preserve">    }\n</v>
      </c>
    </row>
    <row r="148" spans="1:2">
      <c r="A148" s="35" t="s">
        <v>254</v>
      </c>
      <c r="B148" s="21" t="str">
        <f t="shared" si="2"/>
        <v xml:space="preserve">  } else if (CAR_MOVE_NO_FRONT[index] == "L") {\n</v>
      </c>
    </row>
    <row r="149" spans="1:2">
      <c r="A149" s="35" t="s">
        <v>255</v>
      </c>
      <c r="B149" s="21" t="str">
        <f t="shared" si="2"/>
        <v xml:space="preserve">    turnLeft();\n</v>
      </c>
    </row>
    <row r="150" spans="1:2">
      <c r="A150" s="35" t="s">
        <v>256</v>
      </c>
      <c r="B150" s="21" t="str">
        <f t="shared" si="2"/>
        <v xml:space="preserve">    delay(LTimer);\n</v>
      </c>
    </row>
    <row r="151" spans="1:2">
      <c r="A151" s="35" t="s">
        <v>246</v>
      </c>
      <c r="B151" s="21" t="str">
        <f t="shared" si="2"/>
        <v xml:space="preserve">    stopCar();\n</v>
      </c>
    </row>
    <row r="152" spans="1:2">
      <c r="A152" s="35" t="s">
        <v>256</v>
      </c>
      <c r="B152" s="21" t="str">
        <f t="shared" si="2"/>
        <v xml:space="preserve">    delay(LTimer);\n</v>
      </c>
    </row>
    <row r="153" spans="1:2">
      <c r="A153" s="35" t="s">
        <v>257</v>
      </c>
      <c r="B153" s="21" t="str">
        <f t="shared" ref="B153:B216" si="3">IF(NOT(ISBLANK(A153)),A153&amp;"\n","")</f>
        <v xml:space="preserve">    Serial.println("左轉,");\n</v>
      </c>
    </row>
    <row r="154" spans="1:2">
      <c r="A154" s="35" t="s">
        <v>7</v>
      </c>
      <c r="B154" s="21" t="str">
        <f t="shared" si="3"/>
        <v xml:space="preserve">  }\n</v>
      </c>
    </row>
    <row r="155" spans="1:2">
      <c r="A155" s="35"/>
      <c r="B155" s="21" t="str">
        <f t="shared" si="3"/>
        <v/>
      </c>
    </row>
    <row r="156" spans="1:2">
      <c r="A156" s="35" t="s">
        <v>258</v>
      </c>
      <c r="B156" s="21" t="str">
        <f t="shared" si="3"/>
        <v xml:space="preserve">  //紀錄車頭方向\n</v>
      </c>
    </row>
    <row r="157" spans="1:2">
      <c r="A157" s="35" t="s">
        <v>259</v>
      </c>
      <c r="B157" s="21" t="str">
        <f t="shared" si="3"/>
        <v xml:space="preserve">  CAR_INIT_DIRECT = targetDirect;\n</v>
      </c>
    </row>
    <row r="158" spans="1:2">
      <c r="A158" s="35" t="s">
        <v>8</v>
      </c>
      <c r="B158" s="21" t="str">
        <f t="shared" si="3"/>
        <v>}\n</v>
      </c>
    </row>
    <row r="159" spans="1:2">
      <c r="A159" s="35"/>
      <c r="B159" s="21" t="str">
        <f t="shared" si="3"/>
        <v/>
      </c>
    </row>
    <row r="160" spans="1:2">
      <c r="A160" s="35" t="s">
        <v>260</v>
      </c>
      <c r="B160" s="21" t="str">
        <f t="shared" si="3"/>
        <v>//取得循跡感測器值\n</v>
      </c>
    </row>
    <row r="161" spans="1:2">
      <c r="A161" s="35" t="s">
        <v>261</v>
      </c>
      <c r="B161" s="21" t="str">
        <f t="shared" si="3"/>
        <v>void getTracks() {\n</v>
      </c>
    </row>
    <row r="162" spans="1:2">
      <c r="A162" s="35" t="s">
        <v>262</v>
      </c>
      <c r="B162" s="21" t="str">
        <f t="shared" si="3"/>
        <v xml:space="preserve">  //格式：左前後右(ex:0101)\n</v>
      </c>
    </row>
    <row r="163" spans="1:2">
      <c r="A163" s="35" t="s">
        <v>263</v>
      </c>
      <c r="B163" s="21" t="str">
        <f t="shared" si="3"/>
        <v xml:space="preserve">  trackSensor[TRACK_LEFT] = digitalRead(TRACK_LEFT_PIN);\n</v>
      </c>
    </row>
    <row r="164" spans="1:2">
      <c r="A164" s="35" t="s">
        <v>264</v>
      </c>
      <c r="B164" s="21" t="str">
        <f t="shared" si="3"/>
        <v xml:space="preserve">  trackSensor[TRACK_FRONT] = digitalRead(TRACK_FRONT_PIN);\n</v>
      </c>
    </row>
    <row r="165" spans="1:2">
      <c r="A165" s="35" t="s">
        <v>265</v>
      </c>
      <c r="B165" s="21" t="str">
        <f t="shared" si="3"/>
        <v xml:space="preserve">  trackSensor[TRACK_BACK] = digitalRead(TRACK_BACK_PIN);\n</v>
      </c>
    </row>
    <row r="166" spans="1:2">
      <c r="A166" s="35" t="s">
        <v>266</v>
      </c>
      <c r="B166" s="21" t="str">
        <f t="shared" si="3"/>
        <v xml:space="preserve">  trackSensor[TRACK_RIGHT] = digitalRead(TRACK_RIGHT_PIN);\n</v>
      </c>
    </row>
    <row r="167" spans="1:2">
      <c r="A167" s="35" t="s">
        <v>8</v>
      </c>
      <c r="B167" s="21" t="str">
        <f t="shared" si="3"/>
        <v>}\n</v>
      </c>
    </row>
    <row r="168" spans="1:2">
      <c r="A168" s="35"/>
      <c r="B168" s="21" t="str">
        <f t="shared" si="3"/>
        <v/>
      </c>
    </row>
    <row r="169" spans="1:2">
      <c r="A169" s="35" t="s">
        <v>267</v>
      </c>
      <c r="B169" s="21" t="str">
        <f t="shared" si="3"/>
        <v>void AiDetect() {\n</v>
      </c>
    </row>
    <row r="170" spans="1:2">
      <c r="A170" s="35" t="s">
        <v>268</v>
      </c>
      <c r="B170" s="21" t="str">
        <f t="shared" si="3"/>
        <v xml:space="preserve">  bool isDetectPerson = false;\n</v>
      </c>
    </row>
    <row r="171" spans="1:2">
      <c r="A171" s="35" t="s">
        <v>269</v>
      </c>
      <c r="B171" s="21" t="str">
        <f t="shared" si="3"/>
        <v xml:space="preserve">  bool isDetectCar = false;\n</v>
      </c>
    </row>
    <row r="172" spans="1:2">
      <c r="A172" s="35" t="s">
        <v>270</v>
      </c>
      <c r="B172" s="21" t="str">
        <f t="shared" si="3"/>
        <v xml:space="preserve">  //直到沒有偵側到人or車才離開迴圈\n</v>
      </c>
    </row>
    <row r="173" spans="1:2">
      <c r="A173" s="35" t="s">
        <v>271</v>
      </c>
      <c r="B173" s="21" t="str">
        <f t="shared" si="3"/>
        <v xml:space="preserve">  do {\n</v>
      </c>
    </row>
    <row r="174" spans="1:2">
      <c r="A174" s="35" t="s">
        <v>272</v>
      </c>
      <c r="B174" s="21" t="str">
        <f t="shared" si="3"/>
        <v xml:space="preserve">    //開始AI識別物體\n</v>
      </c>
    </row>
    <row r="175" spans="1:2">
      <c r="A175" s="35" t="s">
        <v>273</v>
      </c>
      <c r="B175" s="21" t="str">
        <f t="shared" si="3"/>
        <v xml:space="preserve">    startDetectObject();\n</v>
      </c>
    </row>
    <row r="176" spans="1:2">
      <c r="A176" s="35"/>
      <c r="B176" s="21" t="str">
        <f t="shared" si="3"/>
        <v/>
      </c>
    </row>
    <row r="177" spans="1:2">
      <c r="A177" s="35" t="s">
        <v>274</v>
      </c>
      <c r="B177" s="21" t="str">
        <f t="shared" si="3"/>
        <v xml:space="preserve">    //在範圍內偵測到人,車才算\n</v>
      </c>
    </row>
    <row r="178" spans="1:2">
      <c r="A178" s="35" t="s">
        <v>275</v>
      </c>
      <c r="B178" s="21" t="str">
        <f t="shared" si="3"/>
        <v xml:space="preserve">    if ((aiX &gt;= 100 &amp;&amp; aiX &lt;= 220) &amp;&amp; (aiY &gt;= 60 &amp;&amp; aiY &lt;= 180)) {\n</v>
      </c>
    </row>
    <row r="179" spans="1:2">
      <c r="A179" s="35" t="s">
        <v>276</v>
      </c>
      <c r="B179" s="21" t="str">
        <f t="shared" si="3"/>
        <v xml:space="preserve">      if (aiId == PERSON_ID) {\n</v>
      </c>
    </row>
    <row r="180" spans="1:2">
      <c r="A180" s="35" t="s">
        <v>277</v>
      </c>
      <c r="B180" s="21" t="str">
        <f t="shared" si="3"/>
        <v xml:space="preserve">        isDetectPerson = true;\n</v>
      </c>
    </row>
    <row r="181" spans="1:2">
      <c r="A181" s="35" t="s">
        <v>278</v>
      </c>
      <c r="B181" s="21" t="str">
        <f t="shared" si="3"/>
        <v xml:space="preserve">        Serial.println("人");\n</v>
      </c>
    </row>
    <row r="182" spans="1:2">
      <c r="A182" s="35" t="s">
        <v>279</v>
      </c>
      <c r="B182" s="21" t="str">
        <f t="shared" si="3"/>
        <v xml:space="preserve">      } else if (aiId == CAR_ID) {\n</v>
      </c>
    </row>
    <row r="183" spans="1:2">
      <c r="A183" s="35" t="s">
        <v>280</v>
      </c>
      <c r="B183" s="21" t="str">
        <f t="shared" si="3"/>
        <v xml:space="preserve">        isDetectCar = true;\n</v>
      </c>
    </row>
    <row r="184" spans="1:2">
      <c r="A184" s="35" t="s">
        <v>281</v>
      </c>
      <c r="B184" s="21" t="str">
        <f t="shared" si="3"/>
        <v xml:space="preserve">        Serial.println("車");\n</v>
      </c>
    </row>
    <row r="185" spans="1:2">
      <c r="A185" s="35" t="s">
        <v>50</v>
      </c>
      <c r="B185" s="21" t="str">
        <f t="shared" si="3"/>
        <v xml:space="preserve">      }\n</v>
      </c>
    </row>
    <row r="186" spans="1:2">
      <c r="A186" s="35" t="s">
        <v>21</v>
      </c>
      <c r="B186" s="21" t="str">
        <f t="shared" si="3"/>
        <v xml:space="preserve">    }\n</v>
      </c>
    </row>
    <row r="187" spans="1:2">
      <c r="A187" s="35" t="s">
        <v>24</v>
      </c>
      <c r="B187" s="21" t="str">
        <f t="shared" si="3"/>
        <v xml:space="preserve">    delay(500);\n</v>
      </c>
    </row>
    <row r="188" spans="1:2">
      <c r="A188" s="35" t="s">
        <v>282</v>
      </c>
      <c r="B188" s="21" t="str">
        <f t="shared" si="3"/>
        <v xml:space="preserve">  } while (isDetectPerson || isDetectCar);\n</v>
      </c>
    </row>
    <row r="189" spans="1:2">
      <c r="A189" s="35" t="s">
        <v>8</v>
      </c>
      <c r="B189" s="21" t="str">
        <f t="shared" si="3"/>
        <v>}\n</v>
      </c>
    </row>
    <row r="190" spans="1:2">
      <c r="A190" s="35"/>
      <c r="B190" s="21" t="str">
        <f t="shared" si="3"/>
        <v/>
      </c>
    </row>
    <row r="191" spans="1:2">
      <c r="A191" s="35" t="s">
        <v>283</v>
      </c>
      <c r="B191" s="21" t="str">
        <f t="shared" si="3"/>
        <v>void startDetectObject() {\n</v>
      </c>
    </row>
    <row r="192" spans="1:2">
      <c r="A192" s="35" t="s">
        <v>284</v>
      </c>
      <c r="B192" s="21" t="str">
        <f t="shared" si="3"/>
        <v xml:space="preserve">  if (!huskylens.request()) {\n</v>
      </c>
    </row>
    <row r="193" spans="1:2">
      <c r="A193" s="35" t="s">
        <v>285</v>
      </c>
      <c r="B193" s="21" t="str">
        <f t="shared" si="3"/>
        <v xml:space="preserve">    Serial.println(F("Fail to request data from HUSKYLENS, recheck the connection!"));\n</v>
      </c>
    </row>
    <row r="194" spans="1:2">
      <c r="A194" s="35" t="s">
        <v>22</v>
      </c>
      <c r="B194" s="21" t="str">
        <f t="shared" si="3"/>
        <v xml:space="preserve">  } else {\n</v>
      </c>
    </row>
    <row r="195" spans="1:2">
      <c r="A195" s="35" t="s">
        <v>286</v>
      </c>
      <c r="B195" s="21" t="str">
        <f t="shared" si="3"/>
        <v xml:space="preserve">    if (huskylens.available()) {\n</v>
      </c>
    </row>
    <row r="196" spans="1:2">
      <c r="A196" s="35" t="s">
        <v>287</v>
      </c>
      <c r="B196" s="21" t="str">
        <f t="shared" si="3"/>
        <v xml:space="preserve">      detection_now = true;\n</v>
      </c>
    </row>
    <row r="197" spans="1:2">
      <c r="A197" s="35" t="s">
        <v>288</v>
      </c>
      <c r="B197" s="21" t="str">
        <f t="shared" si="3"/>
        <v xml:space="preserve">      HUSKYLENSResult result = huskylens.read();\n</v>
      </c>
    </row>
    <row r="198" spans="1:2">
      <c r="A198" s="35" t="s">
        <v>289</v>
      </c>
      <c r="B198" s="21" t="str">
        <f t="shared" si="3"/>
        <v xml:space="preserve">      idCount = huskylens.countLearned();\n</v>
      </c>
    </row>
    <row r="199" spans="1:2">
      <c r="A199" s="35" t="s">
        <v>290</v>
      </c>
      <c r="B199" s="21" t="str">
        <f t="shared" si="3"/>
        <v xml:space="preserve">      if (result.command == COMMAND_RETURN_BLOCK) {\n</v>
      </c>
    </row>
    <row r="200" spans="1:2">
      <c r="A200" s="35" t="s">
        <v>291</v>
      </c>
      <c r="B200" s="21" t="str">
        <f t="shared" si="3"/>
        <v xml:space="preserve">        dataType = 0;\n</v>
      </c>
    </row>
    <row r="201" spans="1:2">
      <c r="A201" s="35" t="s">
        <v>292</v>
      </c>
      <c r="B201" s="21" t="str">
        <f t="shared" si="3"/>
        <v xml:space="preserve">        readData[0] = result.xCenter;\n</v>
      </c>
    </row>
    <row r="202" spans="1:2">
      <c r="A202" s="35" t="s">
        <v>293</v>
      </c>
      <c r="B202" s="21" t="str">
        <f t="shared" si="3"/>
        <v xml:space="preserve">        readData[1] = result.yCenter;\n</v>
      </c>
    </row>
    <row r="203" spans="1:2">
      <c r="A203" s="35" t="s">
        <v>294</v>
      </c>
      <c r="B203" s="21" t="str">
        <f t="shared" si="3"/>
        <v xml:space="preserve">        readData[2] = result.width;\n</v>
      </c>
    </row>
    <row r="204" spans="1:2">
      <c r="A204" s="35" t="s">
        <v>295</v>
      </c>
      <c r="B204" s="21" t="str">
        <f t="shared" si="3"/>
        <v xml:space="preserve">        readData[3] = result.height;\n</v>
      </c>
    </row>
    <row r="205" spans="1:2">
      <c r="A205" s="35" t="s">
        <v>296</v>
      </c>
      <c r="B205" s="21" t="str">
        <f t="shared" si="3"/>
        <v xml:space="preserve">        readData[4] = result.ID;\n</v>
      </c>
    </row>
    <row r="206" spans="1:2">
      <c r="A206" s="35" t="s">
        <v>297</v>
      </c>
      <c r="B206" s="21" t="str">
        <f t="shared" si="3"/>
        <v xml:space="preserve">      } else if (result.command == COMMAND_RETURN_ARROW) {\n</v>
      </c>
    </row>
    <row r="207" spans="1:2">
      <c r="A207" s="35" t="s">
        <v>298</v>
      </c>
      <c r="B207" s="21" t="str">
        <f t="shared" si="3"/>
        <v xml:space="preserve">        dataType = 1;\n</v>
      </c>
    </row>
    <row r="208" spans="1:2">
      <c r="A208" s="35" t="s">
        <v>299</v>
      </c>
      <c r="B208" s="21" t="str">
        <f t="shared" si="3"/>
        <v xml:space="preserve">        readData[0] = result.xOrigin;\n</v>
      </c>
    </row>
    <row r="209" spans="1:2">
      <c r="A209" s="35" t="s">
        <v>300</v>
      </c>
      <c r="B209" s="21" t="str">
        <f t="shared" si="3"/>
        <v xml:space="preserve">        readData[1] = result.yOrigin;\n</v>
      </c>
    </row>
    <row r="210" spans="1:2">
      <c r="A210" s="35" t="s">
        <v>301</v>
      </c>
      <c r="B210" s="21" t="str">
        <f t="shared" si="3"/>
        <v xml:space="preserve">        readData[2] = result.xTarget;\n</v>
      </c>
    </row>
    <row r="211" spans="1:2">
      <c r="A211" s="35" t="s">
        <v>302</v>
      </c>
      <c r="B211" s="21" t="str">
        <f t="shared" si="3"/>
        <v xml:space="preserve">        readData[3] = result.yTarget;\n</v>
      </c>
    </row>
    <row r="212" spans="1:2">
      <c r="A212" s="35" t="s">
        <v>296</v>
      </c>
      <c r="B212" s="21" t="str">
        <f t="shared" si="3"/>
        <v xml:space="preserve">        readData[4] = result.ID;\n</v>
      </c>
    </row>
    <row r="213" spans="1:2">
      <c r="A213" s="35" t="s">
        <v>303</v>
      </c>
      <c r="B213" s="21" t="str">
        <f t="shared" si="3"/>
        <v xml:space="preserve">      } else {\n</v>
      </c>
    </row>
    <row r="214" spans="1:2">
      <c r="A214" s="35" t="s">
        <v>304</v>
      </c>
      <c r="B214" s="21" t="str">
        <f t="shared" si="3"/>
        <v xml:space="preserve">        for (byte i = 0; i &lt; 5; i++) {\n</v>
      </c>
    </row>
    <row r="215" spans="1:2">
      <c r="A215" s="35" t="s">
        <v>305</v>
      </c>
      <c r="B215" s="21" t="str">
        <f t="shared" si="3"/>
        <v xml:space="preserve">          readData[i] = 0;\n</v>
      </c>
    </row>
    <row r="216" spans="1:2">
      <c r="A216" s="35" t="s">
        <v>306</v>
      </c>
      <c r="B216" s="21" t="str">
        <f t="shared" si="3"/>
        <v xml:space="preserve">        }\n</v>
      </c>
    </row>
    <row r="217" spans="1:2">
      <c r="A217" s="35" t="s">
        <v>50</v>
      </c>
      <c r="B217" s="21" t="str">
        <f t="shared" ref="B217:B221" si="4">IF(NOT(ISBLANK(A217)),A217&amp;"\n","")</f>
        <v xml:space="preserve">      }\n</v>
      </c>
    </row>
    <row r="218" spans="1:2">
      <c r="A218" s="35" t="s">
        <v>20</v>
      </c>
      <c r="B218" s="21" t="str">
        <f t="shared" si="4"/>
        <v xml:space="preserve">    } else {\n</v>
      </c>
    </row>
    <row r="219" spans="1:2">
      <c r="A219" s="35" t="s">
        <v>307</v>
      </c>
      <c r="B219" s="21" t="str">
        <f t="shared" si="4"/>
        <v xml:space="preserve">      detection_now = false;\n</v>
      </c>
    </row>
    <row r="220" spans="1:2">
      <c r="A220" s="35" t="s">
        <v>21</v>
      </c>
      <c r="B220" s="21" t="str">
        <f t="shared" si="4"/>
        <v xml:space="preserve">    }\n</v>
      </c>
    </row>
    <row r="221" spans="1:2">
      <c r="A221" s="35" t="s">
        <v>7</v>
      </c>
      <c r="B221" s="21" t="str">
        <f t="shared" si="4"/>
        <v xml:space="preserve">  }\n</v>
      </c>
    </row>
    <row r="222" spans="1:2">
      <c r="A222" s="35" t="s">
        <v>308</v>
      </c>
      <c r="B222" s="21" t="str">
        <f t="shared" ref="B222:B285" si="5">IF(NOT(ISBLANK(A222)),A222&amp;"\n","")</f>
        <v xml:space="preserve">  if (detection_now) {\n</v>
      </c>
    </row>
    <row r="223" spans="1:2">
      <c r="A223" s="35" t="s">
        <v>309</v>
      </c>
      <c r="B223" s="21" t="str">
        <f t="shared" si="5"/>
        <v xml:space="preserve">    aiId = readData[4];\n</v>
      </c>
    </row>
    <row r="224" spans="1:2">
      <c r="A224" s="35" t="s">
        <v>310</v>
      </c>
      <c r="B224" s="21" t="str">
        <f t="shared" si="5"/>
        <v xml:space="preserve">    aiX = readData[0];\n</v>
      </c>
    </row>
    <row r="225" spans="1:2">
      <c r="A225" s="35" t="s">
        <v>311</v>
      </c>
      <c r="B225" s="21" t="str">
        <f t="shared" si="5"/>
        <v xml:space="preserve">    aiY = readData[1];\n</v>
      </c>
    </row>
    <row r="226" spans="1:2">
      <c r="A226" s="35" t="s">
        <v>312</v>
      </c>
      <c r="B226" s="21" t="str">
        <f t="shared" si="5"/>
        <v xml:space="preserve">    aiWidth = readData[2];\n</v>
      </c>
    </row>
    <row r="227" spans="1:2">
      <c r="A227" s="35" t="s">
        <v>313</v>
      </c>
      <c r="B227" s="21" t="str">
        <f t="shared" si="5"/>
        <v xml:space="preserve">    aiHeight = readData[3];\n</v>
      </c>
    </row>
    <row r="228" spans="1:2">
      <c r="A228" s="35"/>
      <c r="B228" s="21" t="str">
        <f t="shared" si="5"/>
        <v/>
      </c>
    </row>
    <row r="229" spans="1:2">
      <c r="A229" s="35" t="s">
        <v>314</v>
      </c>
      <c r="B229" s="21" t="str">
        <f t="shared" si="5"/>
        <v xml:space="preserve">    //id=0表示有辨識到物體，但該物體沒有被學習\n</v>
      </c>
    </row>
    <row r="230" spans="1:2">
      <c r="A230" s="35" t="s">
        <v>315</v>
      </c>
      <c r="B230" s="21" t="str">
        <f t="shared" si="5"/>
        <v xml:space="preserve">    if (aiId &gt; 0) {\n</v>
      </c>
    </row>
    <row r="231" spans="1:2">
      <c r="A231" s="35" t="s">
        <v>316</v>
      </c>
      <c r="B231" s="21" t="str">
        <f t="shared" si="5"/>
        <v xml:space="preserve">      Serial.print(aiId);\n</v>
      </c>
    </row>
    <row r="232" spans="1:2">
      <c r="A232" s="35" t="s">
        <v>21</v>
      </c>
      <c r="B232" s="21" t="str">
        <f t="shared" si="5"/>
        <v xml:space="preserve">    }\n</v>
      </c>
    </row>
    <row r="233" spans="1:2">
      <c r="A233" s="35" t="s">
        <v>22</v>
      </c>
      <c r="B233" s="21" t="str">
        <f t="shared" si="5"/>
        <v xml:space="preserve">  } else {\n</v>
      </c>
    </row>
    <row r="234" spans="1:2">
      <c r="A234" s="35" t="s">
        <v>317</v>
      </c>
      <c r="B234" s="21" t="str">
        <f t="shared" si="5"/>
        <v xml:space="preserve">    aiId = 0;\n</v>
      </c>
    </row>
    <row r="235" spans="1:2">
      <c r="A235" s="35" t="s">
        <v>318</v>
      </c>
      <c r="B235" s="21" t="str">
        <f t="shared" si="5"/>
        <v xml:space="preserve">    aiX = 0;\n</v>
      </c>
    </row>
    <row r="236" spans="1:2">
      <c r="A236" s="35" t="s">
        <v>319</v>
      </c>
      <c r="B236" s="21" t="str">
        <f t="shared" si="5"/>
        <v xml:space="preserve">    aiY = 0;\n</v>
      </c>
    </row>
    <row r="237" spans="1:2">
      <c r="A237" s="35" t="s">
        <v>320</v>
      </c>
      <c r="B237" s="21" t="str">
        <f t="shared" si="5"/>
        <v xml:space="preserve">    aiWidth = 0;\n</v>
      </c>
    </row>
    <row r="238" spans="1:2">
      <c r="A238" s="35" t="s">
        <v>321</v>
      </c>
      <c r="B238" s="21" t="str">
        <f t="shared" si="5"/>
        <v xml:space="preserve">    aiHeight = 0;\n</v>
      </c>
    </row>
    <row r="239" spans="1:2">
      <c r="A239" s="35" t="s">
        <v>7</v>
      </c>
      <c r="B239" s="21" t="str">
        <f t="shared" si="5"/>
        <v xml:space="preserve">  }\n</v>
      </c>
    </row>
    <row r="240" spans="1:2">
      <c r="A240" s="35" t="s">
        <v>8</v>
      </c>
      <c r="B240" s="21" t="str">
        <f t="shared" si="5"/>
        <v>}\n</v>
      </c>
    </row>
    <row r="241" spans="1:2">
      <c r="A241" s="35"/>
      <c r="B241" s="21" t="str">
        <f t="shared" si="5"/>
        <v/>
      </c>
    </row>
    <row r="242" spans="1:2">
      <c r="A242" s="35"/>
      <c r="B242" s="21" t="str">
        <f t="shared" si="5"/>
        <v/>
      </c>
    </row>
    <row r="243" spans="1:2">
      <c r="A243" s="35" t="s">
        <v>322</v>
      </c>
      <c r="B243" s="21" t="str">
        <f t="shared" si="5"/>
        <v>int mapDirectToIndex(char direct) {\n</v>
      </c>
    </row>
    <row r="244" spans="1:2">
      <c r="A244" s="35" t="s">
        <v>323</v>
      </c>
      <c r="B244" s="21" t="str">
        <f t="shared" si="5"/>
        <v xml:space="preserve">  for (int i = 0; i &lt; 4; i++) {\n</v>
      </c>
    </row>
    <row r="245" spans="1:2">
      <c r="A245" s="35" t="s">
        <v>324</v>
      </c>
      <c r="B245" s="21" t="str">
        <f t="shared" si="5"/>
        <v xml:space="preserve">    if (MAP_DIRECT[i] == direct) {\n</v>
      </c>
    </row>
    <row r="246" spans="1:2">
      <c r="A246" s="35" t="s">
        <v>325</v>
      </c>
      <c r="B246" s="21" t="str">
        <f t="shared" si="5"/>
        <v xml:space="preserve">      return i;\n</v>
      </c>
    </row>
    <row r="247" spans="1:2">
      <c r="A247" s="35" t="s">
        <v>326</v>
      </c>
      <c r="B247" s="21" t="str">
        <f t="shared" si="5"/>
        <v xml:space="preserve">    };\n</v>
      </c>
    </row>
    <row r="248" spans="1:2">
      <c r="A248" s="35" t="s">
        <v>7</v>
      </c>
      <c r="B248" s="21" t="str">
        <f t="shared" si="5"/>
        <v xml:space="preserve">  }\n</v>
      </c>
    </row>
    <row r="249" spans="1:2">
      <c r="A249" s="35" t="s">
        <v>327</v>
      </c>
      <c r="B249" s="21" t="str">
        <f t="shared" si="5"/>
        <v xml:space="preserve">  return 0;\n</v>
      </c>
    </row>
    <row r="250" spans="1:2">
      <c r="A250" s="35" t="s">
        <v>8</v>
      </c>
      <c r="B250" s="21" t="str">
        <f t="shared" si="5"/>
        <v>}\n</v>
      </c>
    </row>
    <row r="251" spans="1:2">
      <c r="A251" s="35"/>
      <c r="B251" s="21" t="str">
        <f t="shared" si="5"/>
        <v/>
      </c>
    </row>
    <row r="252" spans="1:2">
      <c r="A252" s="35" t="s">
        <v>328</v>
      </c>
      <c r="B252" s="21" t="str">
        <f t="shared" si="5"/>
        <v>char* carDegreeToMove(int degree) {\n</v>
      </c>
    </row>
    <row r="253" spans="1:2">
      <c r="A253" s="35" t="s">
        <v>242</v>
      </c>
      <c r="B253" s="21" t="str">
        <f t="shared" si="5"/>
        <v xml:space="preserve">  int index = degree / 90;\n</v>
      </c>
    </row>
    <row r="254" spans="1:2">
      <c r="A254" s="35" t="s">
        <v>329</v>
      </c>
      <c r="B254" s="21" t="str">
        <f t="shared" si="5"/>
        <v xml:space="preserve">  return CAR_MOVE[index];\n</v>
      </c>
    </row>
    <row r="255" spans="1:2">
      <c r="A255" s="35" t="s">
        <v>8</v>
      </c>
      <c r="B255" s="21" t="str">
        <f t="shared" si="5"/>
        <v>}\n</v>
      </c>
    </row>
    <row r="256" spans="1:2">
      <c r="A256" s="35"/>
      <c r="B256" s="21" t="str">
        <f t="shared" si="5"/>
        <v/>
      </c>
    </row>
    <row r="257" spans="1:2">
      <c r="A257" s="35" t="s">
        <v>330</v>
      </c>
      <c r="B257" s="21" t="str">
        <f t="shared" si="5"/>
        <v>int mapDirectToCarDegree(char firstDirect, char NextDirect) {\n</v>
      </c>
    </row>
    <row r="258" spans="1:2">
      <c r="A258" s="35" t="s">
        <v>331</v>
      </c>
      <c r="B258" s="21" t="str">
        <f t="shared" si="5"/>
        <v xml:space="preserve">  int firstIndex = mapDirectToIndex(firstDirect);\n</v>
      </c>
    </row>
    <row r="259" spans="1:2">
      <c r="A259" s="35" t="s">
        <v>332</v>
      </c>
      <c r="B259" s="21" t="str">
        <f t="shared" si="5"/>
        <v xml:space="preserve">  int NextIndex = mapDirectToIndex(NextDirect);\n</v>
      </c>
    </row>
    <row r="260" spans="1:2">
      <c r="A260" s="35" t="s">
        <v>333</v>
      </c>
      <c r="B260" s="21" t="str">
        <f t="shared" si="5"/>
        <v xml:space="preserve">  if (NextIndex &lt; firstIndex) {\n</v>
      </c>
    </row>
    <row r="261" spans="1:2">
      <c r="A261" s="35" t="s">
        <v>334</v>
      </c>
      <c r="B261" s="21" t="str">
        <f t="shared" si="5"/>
        <v xml:space="preserve">    NextIndex += 4;\n</v>
      </c>
    </row>
    <row r="262" spans="1:2">
      <c r="A262" s="35" t="s">
        <v>335</v>
      </c>
      <c r="B262" s="21" t="str">
        <f t="shared" si="5"/>
        <v xml:space="preserve">  };\n</v>
      </c>
    </row>
    <row r="263" spans="1:2">
      <c r="A263" s="35" t="s">
        <v>336</v>
      </c>
      <c r="B263" s="21" t="str">
        <f t="shared" si="5"/>
        <v xml:space="preserve">  int degree = (NextIndex - firstIndex) * 90;\n</v>
      </c>
    </row>
    <row r="264" spans="1:2">
      <c r="A264" s="35" t="s">
        <v>337</v>
      </c>
      <c r="B264" s="21" t="str">
        <f t="shared" si="5"/>
        <v xml:space="preserve">  return degree;\n</v>
      </c>
    </row>
    <row r="265" spans="1:2">
      <c r="A265" s="35" t="s">
        <v>8</v>
      </c>
      <c r="B265" s="21" t="str">
        <f t="shared" si="5"/>
        <v>}\n</v>
      </c>
    </row>
    <row r="266" spans="1:2">
      <c r="A266" s="35"/>
      <c r="B266" s="21" t="str">
        <f t="shared" si="5"/>
        <v/>
      </c>
    </row>
    <row r="267" spans="1:2">
      <c r="A267" s="35" t="s">
        <v>338</v>
      </c>
      <c r="B267" s="21" t="str">
        <f t="shared" si="5"/>
        <v>void convertXyToCarMove() {\n</v>
      </c>
    </row>
    <row r="268" spans="1:2">
      <c r="A268" s="35" t="s">
        <v>339</v>
      </c>
      <c r="B268" s="21" t="str">
        <f t="shared" si="5"/>
        <v xml:space="preserve">  //反轉陣列(原本A*輸出結果相反)\n</v>
      </c>
    </row>
    <row r="269" spans="1:2">
      <c r="A269" s="35" t="s">
        <v>340</v>
      </c>
      <c r="B269" s="21" t="str">
        <f t="shared" si="5"/>
        <v xml:space="preserve">  reverseStringArray(pathXY, pathCount + 1);\n</v>
      </c>
    </row>
    <row r="270" spans="1:2">
      <c r="A270" s="35" t="s">
        <v>341</v>
      </c>
      <c r="B270" s="21" t="str">
        <f t="shared" si="5"/>
        <v xml:space="preserve">  reverseCharArray(pathMapDirect, pathCount + 1);\n</v>
      </c>
    </row>
    <row r="271" spans="1:2">
      <c r="A271" s="35"/>
      <c r="B271" s="21" t="str">
        <f t="shared" si="5"/>
        <v/>
      </c>
    </row>
    <row r="272" spans="1:2">
      <c r="A272" s="35" t="s">
        <v>342</v>
      </c>
      <c r="B272" s="21" t="str">
        <f t="shared" si="5"/>
        <v xml:space="preserve">  //將地圖方向URDL轉成順時針角度90°,180°,270°\n</v>
      </c>
    </row>
    <row r="273" spans="1:2">
      <c r="A273" s="35" t="s">
        <v>343</v>
      </c>
      <c r="B273" s="21" t="str">
        <f t="shared" si="5"/>
        <v xml:space="preserve">  for (int i = 0; i &lt; pathCount + 1; i++) {\n</v>
      </c>
    </row>
    <row r="274" spans="1:2">
      <c r="A274" s="35" t="s">
        <v>344</v>
      </c>
      <c r="B274" s="21" t="str">
        <f t="shared" si="5"/>
        <v xml:space="preserve">    pathCarDegree[i] = mapDirectToCarDegree(pathMapDirect[i], pathMapDirect[i + 1]);\n</v>
      </c>
    </row>
    <row r="275" spans="1:2">
      <c r="A275" s="35" t="s">
        <v>7</v>
      </c>
      <c r="B275" s="21" t="str">
        <f t="shared" si="5"/>
        <v xml:space="preserve">  }\n</v>
      </c>
    </row>
    <row r="276" spans="1:2">
      <c r="A276" s="35"/>
      <c r="B276" s="21" t="str">
        <f t="shared" si="5"/>
        <v/>
      </c>
    </row>
    <row r="277" spans="1:2">
      <c r="A277" s="35" t="s">
        <v>345</v>
      </c>
      <c r="B277" s="21" t="str">
        <f t="shared" si="5"/>
        <v xml:space="preserve">  //將角度轉換成車子移動F,RF,RRF,LF\n</v>
      </c>
    </row>
    <row r="278" spans="1:2">
      <c r="A278" s="35" t="s">
        <v>346</v>
      </c>
      <c r="B278" s="21" t="str">
        <f t="shared" si="5"/>
        <v xml:space="preserve">  for (int i = 0; i &lt; pathCount; i++) {\n</v>
      </c>
    </row>
    <row r="279" spans="1:2">
      <c r="A279" s="35" t="s">
        <v>347</v>
      </c>
      <c r="B279" s="21" t="str">
        <f t="shared" si="5"/>
        <v xml:space="preserve">    pathCarMove[i] = carDegreeToMove(pathCarDegree[i]);\n</v>
      </c>
    </row>
    <row r="280" spans="1:2">
      <c r="A280" s="35" t="s">
        <v>7</v>
      </c>
      <c r="B280" s="21" t="str">
        <f t="shared" si="5"/>
        <v xml:space="preserve">  }\n</v>
      </c>
    </row>
    <row r="281" spans="1:2">
      <c r="A281" s="35" t="s">
        <v>8</v>
      </c>
      <c r="B281" s="21" t="str">
        <f t="shared" si="5"/>
        <v>}\n</v>
      </c>
    </row>
    <row r="282" spans="1:2">
      <c r="A282" s="35"/>
      <c r="B282" s="21" t="str">
        <f t="shared" si="5"/>
        <v/>
      </c>
    </row>
    <row r="283" spans="1:2">
      <c r="A283" s="35" t="s">
        <v>348</v>
      </c>
      <c r="B283" s="21" t="str">
        <f t="shared" si="5"/>
        <v>void printAStarResult() {\n</v>
      </c>
    </row>
    <row r="284" spans="1:2">
      <c r="A284" s="35" t="s">
        <v>349</v>
      </c>
      <c r="B284" s="21" t="str">
        <f t="shared" si="5"/>
        <v xml:space="preserve">  //印出地圖座標\n</v>
      </c>
    </row>
    <row r="285" spans="1:2">
      <c r="A285" s="35" t="s">
        <v>343</v>
      </c>
      <c r="B285" s="21" t="str">
        <f t="shared" si="5"/>
        <v xml:space="preserve">  for (int i = 0; i &lt; pathCount + 1; i++) {\n</v>
      </c>
    </row>
    <row r="286" spans="1:2">
      <c r="A286" s="35" t="s">
        <v>350</v>
      </c>
      <c r="B286" s="21" t="str">
        <f t="shared" ref="B286:B349" si="6">IF(NOT(ISBLANK(A286)),A286&amp;"\n","")</f>
        <v xml:space="preserve">    Serial.print(pathXY[i]);\n</v>
      </c>
    </row>
    <row r="287" spans="1:2">
      <c r="A287" s="35" t="s">
        <v>351</v>
      </c>
      <c r="B287" s="21" t="str">
        <f t="shared" si="6"/>
        <v xml:space="preserve">    Serial.print("→");\n</v>
      </c>
    </row>
    <row r="288" spans="1:2">
      <c r="A288" s="35" t="s">
        <v>7</v>
      </c>
      <c r="B288" s="21" t="str">
        <f t="shared" si="6"/>
        <v xml:space="preserve">  }\n</v>
      </c>
    </row>
    <row r="289" spans="1:2">
      <c r="A289" s="35" t="s">
        <v>25</v>
      </c>
      <c r="B289" s="21" t="str">
        <f t="shared" si="6"/>
        <v xml:space="preserve">  Serial.println("");\n</v>
      </c>
    </row>
    <row r="290" spans="1:2">
      <c r="A290" s="35"/>
      <c r="B290" s="21" t="str">
        <f t="shared" si="6"/>
        <v/>
      </c>
    </row>
    <row r="291" spans="1:2">
      <c r="A291" s="35" t="s">
        <v>352</v>
      </c>
      <c r="B291" s="21" t="str">
        <f t="shared" si="6"/>
        <v xml:space="preserve">  //印出地圖上下左右方向\n</v>
      </c>
    </row>
    <row r="292" spans="1:2">
      <c r="A292" s="35" t="s">
        <v>343</v>
      </c>
      <c r="B292" s="21" t="str">
        <f t="shared" si="6"/>
        <v xml:space="preserve">  for (int i = 0; i &lt; pathCount + 1; i++) {\n</v>
      </c>
    </row>
    <row r="293" spans="1:2">
      <c r="A293" s="35" t="s">
        <v>353</v>
      </c>
      <c r="B293" s="21" t="str">
        <f t="shared" si="6"/>
        <v xml:space="preserve">    Serial.print(pathMapDirect[i]);\n</v>
      </c>
    </row>
    <row r="294" spans="1:2">
      <c r="A294" s="35" t="s">
        <v>354</v>
      </c>
      <c r="B294" s="21" t="str">
        <f t="shared" si="6"/>
        <v xml:space="preserve">    Serial.print(\',\');\n</v>
      </c>
    </row>
    <row r="295" spans="1:2">
      <c r="A295" s="35" t="s">
        <v>7</v>
      </c>
      <c r="B295" s="21" t="str">
        <f t="shared" si="6"/>
        <v xml:space="preserve">  }\n</v>
      </c>
    </row>
    <row r="296" spans="1:2">
      <c r="A296" s="35" t="s">
        <v>25</v>
      </c>
      <c r="B296" s="21" t="str">
        <f t="shared" si="6"/>
        <v xml:space="preserve">  Serial.println("");\n</v>
      </c>
    </row>
    <row r="297" spans="1:2">
      <c r="A297" s="35"/>
      <c r="B297" s="21" t="str">
        <f t="shared" si="6"/>
        <v/>
      </c>
    </row>
    <row r="298" spans="1:2">
      <c r="A298" s="35" t="s">
        <v>355</v>
      </c>
      <c r="B298" s="21" t="str">
        <f t="shared" si="6"/>
        <v xml:space="preserve">  //印出角度\n</v>
      </c>
    </row>
    <row r="299" spans="1:2">
      <c r="A299" s="35" t="s">
        <v>346</v>
      </c>
      <c r="B299" s="21" t="str">
        <f t="shared" si="6"/>
        <v xml:space="preserve">  for (int i = 0; i &lt; pathCount; i++) {\n</v>
      </c>
    </row>
    <row r="300" spans="1:2">
      <c r="A300" s="35" t="s">
        <v>356</v>
      </c>
      <c r="B300" s="21" t="str">
        <f t="shared" si="6"/>
        <v xml:space="preserve">    Serial.print(pathCarDegree[i]);\n</v>
      </c>
    </row>
    <row r="301" spans="1:2">
      <c r="A301" s="35" t="s">
        <v>354</v>
      </c>
      <c r="B301" s="21" t="str">
        <f t="shared" si="6"/>
        <v xml:space="preserve">    Serial.print(\',\');\n</v>
      </c>
    </row>
    <row r="302" spans="1:2">
      <c r="A302" s="35" t="s">
        <v>7</v>
      </c>
      <c r="B302" s="21" t="str">
        <f t="shared" si="6"/>
        <v xml:space="preserve">  }\n</v>
      </c>
    </row>
    <row r="303" spans="1:2">
      <c r="A303" s="35" t="s">
        <v>25</v>
      </c>
      <c r="B303" s="21" t="str">
        <f t="shared" si="6"/>
        <v xml:space="preserve">  Serial.println("");\n</v>
      </c>
    </row>
    <row r="304" spans="1:2">
      <c r="A304" s="35"/>
      <c r="B304" s="21" t="str">
        <f t="shared" si="6"/>
        <v/>
      </c>
    </row>
    <row r="305" spans="1:2">
      <c r="A305" s="35" t="s">
        <v>357</v>
      </c>
      <c r="B305" s="21" t="str">
        <f t="shared" si="6"/>
        <v xml:space="preserve">  //印出車子移動指令\n</v>
      </c>
    </row>
    <row r="306" spans="1:2">
      <c r="A306" s="35" t="s">
        <v>346</v>
      </c>
      <c r="B306" s="21" t="str">
        <f t="shared" si="6"/>
        <v xml:space="preserve">  for (int i = 0; i &lt; pathCount; i++) {\n</v>
      </c>
    </row>
    <row r="307" spans="1:2">
      <c r="A307" s="35" t="s">
        <v>358</v>
      </c>
      <c r="B307" s="21" t="str">
        <f t="shared" si="6"/>
        <v xml:space="preserve">    Serial.print(pathCarMove[i]);\n</v>
      </c>
    </row>
    <row r="308" spans="1:2">
      <c r="A308" s="35" t="s">
        <v>7</v>
      </c>
      <c r="B308" s="21" t="str">
        <f t="shared" si="6"/>
        <v xml:space="preserve">  }\n</v>
      </c>
    </row>
    <row r="309" spans="1:2">
      <c r="A309" s="35" t="s">
        <v>25</v>
      </c>
      <c r="B309" s="21" t="str">
        <f t="shared" si="6"/>
        <v xml:space="preserve">  Serial.println("");\n</v>
      </c>
    </row>
    <row r="310" spans="1:2">
      <c r="A310" s="35" t="s">
        <v>8</v>
      </c>
      <c r="B310" s="21" t="str">
        <f t="shared" si="6"/>
        <v>}\n</v>
      </c>
    </row>
    <row r="311" spans="1:2">
      <c r="A311" s="35"/>
      <c r="B311" s="21" t="str">
        <f t="shared" si="6"/>
        <v/>
      </c>
    </row>
    <row r="312" spans="1:2">
      <c r="A312" s="35" t="s">
        <v>359</v>
      </c>
      <c r="B312" s="21" t="str">
        <f t="shared" si="6"/>
        <v>void reverseCharArray(char arr[], int length) {\n</v>
      </c>
    </row>
    <row r="313" spans="1:2">
      <c r="A313" s="35" t="s">
        <v>360</v>
      </c>
      <c r="B313" s="21" t="str">
        <f t="shared" si="6"/>
        <v xml:space="preserve">  int start = 0;\n</v>
      </c>
    </row>
    <row r="314" spans="1:2">
      <c r="A314" s="35" t="s">
        <v>361</v>
      </c>
      <c r="B314" s="21" t="str">
        <f t="shared" si="6"/>
        <v xml:space="preserve">  int end = length - 1;\n</v>
      </c>
    </row>
    <row r="315" spans="1:2">
      <c r="A315" s="35"/>
      <c r="B315" s="21" t="str">
        <f t="shared" si="6"/>
        <v/>
      </c>
    </row>
    <row r="316" spans="1:2">
      <c r="A316" s="35" t="s">
        <v>362</v>
      </c>
      <c r="B316" s="21" t="str">
        <f t="shared" si="6"/>
        <v xml:space="preserve">  while (start &lt; end) {\n</v>
      </c>
    </row>
    <row r="317" spans="1:2">
      <c r="A317" s="35" t="s">
        <v>363</v>
      </c>
      <c r="B317" s="21" t="str">
        <f t="shared" si="6"/>
        <v xml:space="preserve">    // 交換陣列中的元素\n</v>
      </c>
    </row>
    <row r="318" spans="1:2">
      <c r="A318" s="35" t="s">
        <v>364</v>
      </c>
      <c r="B318" s="21" t="str">
        <f t="shared" si="6"/>
        <v xml:space="preserve">    char temp = arr[start];\n</v>
      </c>
    </row>
    <row r="319" spans="1:2">
      <c r="A319" s="35" t="s">
        <v>365</v>
      </c>
      <c r="B319" s="21" t="str">
        <f t="shared" si="6"/>
        <v xml:space="preserve">    arr[start] = arr[end];\n</v>
      </c>
    </row>
    <row r="320" spans="1:2">
      <c r="A320" s="35" t="s">
        <v>366</v>
      </c>
      <c r="B320" s="21" t="str">
        <f t="shared" si="6"/>
        <v xml:space="preserve">    arr[end] = temp;\n</v>
      </c>
    </row>
    <row r="321" spans="1:2">
      <c r="A321" s="35"/>
      <c r="B321" s="21" t="str">
        <f t="shared" si="6"/>
        <v/>
      </c>
    </row>
    <row r="322" spans="1:2">
      <c r="A322" s="35" t="s">
        <v>367</v>
      </c>
      <c r="B322" s="21" t="str">
        <f t="shared" si="6"/>
        <v xml:space="preserve">    // 移動指標以繼續反轉\n</v>
      </c>
    </row>
    <row r="323" spans="1:2">
      <c r="A323" s="35" t="s">
        <v>368</v>
      </c>
      <c r="B323" s="21" t="str">
        <f t="shared" si="6"/>
        <v xml:space="preserve">    start++;\n</v>
      </c>
    </row>
    <row r="324" spans="1:2">
      <c r="A324" s="35" t="s">
        <v>369</v>
      </c>
      <c r="B324" s="21" t="str">
        <f t="shared" si="6"/>
        <v xml:space="preserve">    end--;\n</v>
      </c>
    </row>
    <row r="325" spans="1:2">
      <c r="A325" s="35" t="s">
        <v>7</v>
      </c>
      <c r="B325" s="21" t="str">
        <f t="shared" si="6"/>
        <v xml:space="preserve">  }\n</v>
      </c>
    </row>
    <row r="326" spans="1:2">
      <c r="A326" s="35" t="s">
        <v>8</v>
      </c>
      <c r="B326" s="21" t="str">
        <f t="shared" si="6"/>
        <v>}\n</v>
      </c>
    </row>
    <row r="327" spans="1:2">
      <c r="A327" s="35"/>
      <c r="B327" s="21" t="str">
        <f t="shared" si="6"/>
        <v/>
      </c>
    </row>
    <row r="328" spans="1:2">
      <c r="A328" s="35" t="s">
        <v>370</v>
      </c>
      <c r="B328" s="21" t="str">
        <f t="shared" si="6"/>
        <v>void reverseStringArray(String arr[], int length) {\n</v>
      </c>
    </row>
    <row r="329" spans="1:2">
      <c r="A329" s="35" t="s">
        <v>360</v>
      </c>
      <c r="B329" s="21" t="str">
        <f t="shared" si="6"/>
        <v xml:space="preserve">  int start = 0;\n</v>
      </c>
    </row>
    <row r="330" spans="1:2">
      <c r="A330" s="35" t="s">
        <v>361</v>
      </c>
      <c r="B330" s="21" t="str">
        <f t="shared" si="6"/>
        <v xml:space="preserve">  int end = length - 1;\n</v>
      </c>
    </row>
    <row r="331" spans="1:2">
      <c r="A331" s="35"/>
      <c r="B331" s="21" t="str">
        <f t="shared" si="6"/>
        <v/>
      </c>
    </row>
    <row r="332" spans="1:2">
      <c r="A332" s="35" t="s">
        <v>362</v>
      </c>
      <c r="B332" s="21" t="str">
        <f t="shared" si="6"/>
        <v xml:space="preserve">  while (start &lt; end) {\n</v>
      </c>
    </row>
    <row r="333" spans="1:2">
      <c r="A333" s="35" t="s">
        <v>363</v>
      </c>
      <c r="B333" s="21" t="str">
        <f t="shared" si="6"/>
        <v xml:space="preserve">    // 交換陣列中的元素\n</v>
      </c>
    </row>
    <row r="334" spans="1:2">
      <c r="A334" s="35" t="s">
        <v>371</v>
      </c>
      <c r="B334" s="21" t="str">
        <f t="shared" si="6"/>
        <v xml:space="preserve">    String temp = arr[start];\n</v>
      </c>
    </row>
    <row r="335" spans="1:2">
      <c r="A335" s="35" t="s">
        <v>365</v>
      </c>
      <c r="B335" s="21" t="str">
        <f t="shared" si="6"/>
        <v xml:space="preserve">    arr[start] = arr[end];\n</v>
      </c>
    </row>
    <row r="336" spans="1:2">
      <c r="A336" s="35" t="s">
        <v>366</v>
      </c>
      <c r="B336" s="21" t="str">
        <f t="shared" si="6"/>
        <v xml:space="preserve">    arr[end] = temp;\n</v>
      </c>
    </row>
    <row r="337" spans="1:2">
      <c r="A337" s="35"/>
      <c r="B337" s="21" t="str">
        <f t="shared" si="6"/>
        <v/>
      </c>
    </row>
    <row r="338" spans="1:2">
      <c r="A338" s="35" t="s">
        <v>367</v>
      </c>
      <c r="B338" s="21" t="str">
        <f t="shared" si="6"/>
        <v xml:space="preserve">    // 移動指標以繼續反轉\n</v>
      </c>
    </row>
    <row r="339" spans="1:2">
      <c r="A339" s="35" t="s">
        <v>368</v>
      </c>
      <c r="B339" s="21" t="str">
        <f t="shared" si="6"/>
        <v xml:space="preserve">    start++;\n</v>
      </c>
    </row>
    <row r="340" spans="1:2">
      <c r="A340" s="35" t="s">
        <v>369</v>
      </c>
      <c r="B340" s="21" t="str">
        <f t="shared" si="6"/>
        <v xml:space="preserve">    end--;\n</v>
      </c>
    </row>
    <row r="341" spans="1:2">
      <c r="A341" s="35" t="s">
        <v>7</v>
      </c>
      <c r="B341" s="21" t="str">
        <f t="shared" si="6"/>
        <v xml:space="preserve">  }\n</v>
      </c>
    </row>
    <row r="342" spans="1:2">
      <c r="A342" s="35" t="s">
        <v>8</v>
      </c>
      <c r="B342" s="21" t="str">
        <f t="shared" si="6"/>
        <v>}\n</v>
      </c>
    </row>
    <row r="343" spans="1:2">
      <c r="A343" s="35"/>
      <c r="B343" s="21" t="str">
        <f t="shared" si="6"/>
        <v/>
      </c>
    </row>
    <row r="344" spans="1:2">
      <c r="A344" s="35" t="s">
        <v>372</v>
      </c>
      <c r="B344" s="21" t="str">
        <f t="shared" si="6"/>
        <v>//設起訖點\n</v>
      </c>
    </row>
    <row r="345" spans="1:2">
      <c r="A345" s="35" t="s">
        <v>373</v>
      </c>
      <c r="B345" s="21" t="str">
        <f t="shared" si="6"/>
        <v>void setStartEndPoint(String start, String end) {\n</v>
      </c>
    </row>
    <row r="346" spans="1:2">
      <c r="A346" s="35" t="s">
        <v>374</v>
      </c>
      <c r="B346" s="21" t="str">
        <f t="shared" si="6"/>
        <v xml:space="preserve">  startPoint = start;\n</v>
      </c>
    </row>
    <row r="347" spans="1:2">
      <c r="A347" s="35" t="s">
        <v>375</v>
      </c>
      <c r="B347" s="21" t="str">
        <f t="shared" si="6"/>
        <v xml:space="preserve">  endPoint = end;\n</v>
      </c>
    </row>
    <row r="348" spans="1:2">
      <c r="A348" s="35"/>
      <c r="B348" s="21" t="str">
        <f t="shared" si="6"/>
        <v/>
      </c>
    </row>
    <row r="349" spans="1:2">
      <c r="A349" s="35" t="s">
        <v>376</v>
      </c>
      <c r="B349" s="21" t="str">
        <f t="shared" si="6"/>
        <v xml:space="preserve">  if (startPoint == GOODS_POINT) {\n</v>
      </c>
    </row>
    <row r="350" spans="1:2">
      <c r="A350" s="35" t="s">
        <v>377</v>
      </c>
      <c r="B350" s="21" t="str">
        <f t="shared" ref="B350:B413" si="7">IF(NOT(ISBLANK(A350)),A350&amp;"\n","")</f>
        <v xml:space="preserve">    startRow = 0;\n</v>
      </c>
    </row>
    <row r="351" spans="1:2">
      <c r="A351" s="35" t="s">
        <v>378</v>
      </c>
      <c r="B351" s="21" t="str">
        <f t="shared" si="7"/>
        <v xml:space="preserve">    startCol = 0;\n</v>
      </c>
    </row>
    <row r="352" spans="1:2">
      <c r="A352" s="35" t="s">
        <v>379</v>
      </c>
      <c r="B352" s="21" t="str">
        <f t="shared" si="7"/>
        <v xml:space="preserve">  } else if (startPoint == CHARGE_POINT) {\n</v>
      </c>
    </row>
    <row r="353" spans="1:2">
      <c r="A353" s="35" t="s">
        <v>380</v>
      </c>
      <c r="B353" s="21" t="str">
        <f t="shared" si="7"/>
        <v xml:space="preserve">    startRow = 3;\n</v>
      </c>
    </row>
    <row r="354" spans="1:2">
      <c r="A354" s="35" t="s">
        <v>378</v>
      </c>
      <c r="B354" s="21" t="str">
        <f t="shared" si="7"/>
        <v xml:space="preserve">    startCol = 0;\n</v>
      </c>
    </row>
    <row r="355" spans="1:2">
      <c r="A355" s="35" t="s">
        <v>381</v>
      </c>
      <c r="B355" s="21" t="str">
        <f t="shared" si="7"/>
        <v xml:space="preserve">  } else if (startPoint == Recipient_POINT) {\n</v>
      </c>
    </row>
    <row r="356" spans="1:2">
      <c r="A356" s="35" t="s">
        <v>380</v>
      </c>
      <c r="B356" s="21" t="str">
        <f t="shared" si="7"/>
        <v xml:space="preserve">    startRow = 3;\n</v>
      </c>
    </row>
    <row r="357" spans="1:2">
      <c r="A357" s="35" t="s">
        <v>382</v>
      </c>
      <c r="B357" s="21" t="str">
        <f t="shared" si="7"/>
        <v xml:space="preserve">    startCol = 5;\n</v>
      </c>
    </row>
    <row r="358" spans="1:2">
      <c r="A358" s="35" t="s">
        <v>7</v>
      </c>
      <c r="B358" s="21" t="str">
        <f t="shared" si="7"/>
        <v xml:space="preserve">  }\n</v>
      </c>
    </row>
    <row r="359" spans="1:2">
      <c r="A359" s="35"/>
      <c r="B359" s="21" t="str">
        <f t="shared" si="7"/>
        <v/>
      </c>
    </row>
    <row r="360" spans="1:2">
      <c r="A360" s="35" t="s">
        <v>383</v>
      </c>
      <c r="B360" s="21" t="str">
        <f t="shared" si="7"/>
        <v xml:space="preserve">  if (endPoint == GOODS_POINT) {\n</v>
      </c>
    </row>
    <row r="361" spans="1:2">
      <c r="A361" s="35" t="s">
        <v>384</v>
      </c>
      <c r="B361" s="21" t="str">
        <f t="shared" si="7"/>
        <v xml:space="preserve">    endRow = 0;\n</v>
      </c>
    </row>
    <row r="362" spans="1:2">
      <c r="A362" s="35" t="s">
        <v>385</v>
      </c>
      <c r="B362" s="21" t="str">
        <f t="shared" si="7"/>
        <v xml:space="preserve">    endCol = 0;\n</v>
      </c>
    </row>
    <row r="363" spans="1:2">
      <c r="A363" s="35" t="s">
        <v>386</v>
      </c>
      <c r="B363" s="21" t="str">
        <f t="shared" si="7"/>
        <v xml:space="preserve">  } else if (endPoint == CHARGE_POINT) {\n</v>
      </c>
    </row>
    <row r="364" spans="1:2">
      <c r="A364" s="35" t="s">
        <v>387</v>
      </c>
      <c r="B364" s="21" t="str">
        <f t="shared" si="7"/>
        <v xml:space="preserve">    endRow = 3;\n</v>
      </c>
    </row>
    <row r="365" spans="1:2">
      <c r="A365" s="35" t="s">
        <v>385</v>
      </c>
      <c r="B365" s="21" t="str">
        <f t="shared" si="7"/>
        <v xml:space="preserve">    endCol = 0;\n</v>
      </c>
    </row>
    <row r="366" spans="1:2">
      <c r="A366" s="35" t="s">
        <v>388</v>
      </c>
      <c r="B366" s="21" t="str">
        <f t="shared" si="7"/>
        <v xml:space="preserve">  } else if (endPoint == Recipient_POINT) {\n</v>
      </c>
    </row>
    <row r="367" spans="1:2">
      <c r="A367" s="35" t="s">
        <v>387</v>
      </c>
      <c r="B367" s="21" t="str">
        <f t="shared" si="7"/>
        <v xml:space="preserve">    endRow = 3;\n</v>
      </c>
    </row>
    <row r="368" spans="1:2">
      <c r="A368" s="35" t="s">
        <v>389</v>
      </c>
      <c r="B368" s="21" t="str">
        <f t="shared" si="7"/>
        <v xml:space="preserve">    endCol = 5;\n</v>
      </c>
    </row>
    <row r="369" spans="1:2">
      <c r="A369" s="35" t="s">
        <v>7</v>
      </c>
      <c r="B369" s="21" t="str">
        <f t="shared" si="7"/>
        <v xml:space="preserve">  }\n</v>
      </c>
    </row>
    <row r="370" spans="1:2">
      <c r="A370" s="35" t="s">
        <v>8</v>
      </c>
      <c r="B370" s="21" t="str">
        <f t="shared" si="7"/>
        <v>}\n</v>
      </c>
    </row>
    <row r="371" spans="1:2">
      <c r="A371" s="35"/>
      <c r="B371" s="21" t="str">
        <f t="shared" si="7"/>
        <v/>
      </c>
    </row>
    <row r="372" spans="1:2">
      <c r="A372" s="35" t="s">
        <v>390</v>
      </c>
      <c r="B372" s="21" t="str">
        <f t="shared" si="7"/>
        <v>bool starAStarPlan(char* target) {\n</v>
      </c>
    </row>
    <row r="373" spans="1:2">
      <c r="A373" s="35" t="s">
        <v>391</v>
      </c>
      <c r="B373" s="21" t="str">
        <f t="shared" si="7"/>
        <v xml:space="preserve">  setStartEndPoint(currentPoint, target);                             //設起訖點\n</v>
      </c>
    </row>
    <row r="374" spans="1:2">
      <c r="A374" s="35" t="s">
        <v>392</v>
      </c>
      <c r="B374" s="21" t="str">
        <f t="shared" si="7"/>
        <v xml:space="preserve">  bool isFindPath = aStar(grid, startRow, startCol, endRow, endCol);  //A*演算\n</v>
      </c>
    </row>
    <row r="375" spans="1:2">
      <c r="A375" s="35" t="s">
        <v>393</v>
      </c>
      <c r="B375" s="21" t="str">
        <f t="shared" si="7"/>
        <v xml:space="preserve">  return isFindPath;\n</v>
      </c>
    </row>
    <row r="376" spans="1:2">
      <c r="A376" s="35" t="s">
        <v>8</v>
      </c>
      <c r="B376" s="21" t="str">
        <f t="shared" si="7"/>
        <v>}\n</v>
      </c>
    </row>
    <row r="377" spans="1:2">
      <c r="A377" s="35"/>
      <c r="B377" s="21" t="str">
        <f t="shared" si="7"/>
        <v/>
      </c>
    </row>
    <row r="378" spans="1:2">
      <c r="A378" s="35" t="s">
        <v>394</v>
      </c>
      <c r="B378" s="21" t="str">
        <f t="shared" si="7"/>
        <v>void starNav(bool isFindPath, char* target) {\n</v>
      </c>
    </row>
    <row r="379" spans="1:2">
      <c r="A379" s="35" t="s">
        <v>395</v>
      </c>
      <c r="B379" s="21" t="str">
        <f t="shared" si="7"/>
        <v xml:space="preserve">  if (isFindPath) {\n</v>
      </c>
    </row>
    <row r="380" spans="1:2">
      <c r="A380" s="35" t="s">
        <v>396</v>
      </c>
      <c r="B380" s="21" t="str">
        <f t="shared" si="7"/>
        <v xml:space="preserve">    Serial.println("找到路徑!");\n</v>
      </c>
    </row>
    <row r="381" spans="1:2">
      <c r="A381" s="35" t="s">
        <v>397</v>
      </c>
      <c r="B381" s="21" t="str">
        <f t="shared" si="7"/>
        <v xml:space="preserve">    //座標起點\n</v>
      </c>
    </row>
    <row r="382" spans="1:2">
      <c r="A382" s="35" t="s">
        <v>398</v>
      </c>
      <c r="B382" s="21" t="str">
        <f t="shared" si="7"/>
        <v xml:space="preserve">    pathXY[pathCount] = String(startRow) + "," + String(startCol);\n</v>
      </c>
    </row>
    <row r="383" spans="1:2">
      <c r="A383" s="35" t="s">
        <v>399</v>
      </c>
      <c r="B383" s="21" t="str">
        <f t="shared" si="7"/>
        <v xml:space="preserve">    //車頭初始方向\n</v>
      </c>
    </row>
    <row r="384" spans="1:2">
      <c r="A384" s="35" t="s">
        <v>400</v>
      </c>
      <c r="B384" s="21" t="str">
        <f t="shared" si="7"/>
        <v xml:space="preserve">    pathMapDirect[pathCount] = CAR_INIT_DIRECT;\n</v>
      </c>
    </row>
    <row r="385" spans="1:2">
      <c r="A385" s="35" t="s">
        <v>401</v>
      </c>
      <c r="B385" s="21" t="str">
        <f t="shared" si="7"/>
        <v xml:space="preserve">    //座標轉換成車子移動指令\n</v>
      </c>
    </row>
    <row r="386" spans="1:2">
      <c r="A386" s="35" t="s">
        <v>402</v>
      </c>
      <c r="B386" s="21" t="str">
        <f t="shared" si="7"/>
        <v xml:space="preserve">    convertXyToCarMove();\n</v>
      </c>
    </row>
    <row r="387" spans="1:2">
      <c r="A387" s="35" t="s">
        <v>403</v>
      </c>
      <c r="B387" s="21" t="str">
        <f t="shared" si="7"/>
        <v xml:space="preserve">    //印出結果\n</v>
      </c>
    </row>
    <row r="388" spans="1:2">
      <c r="A388" s="35" t="s">
        <v>404</v>
      </c>
      <c r="B388" s="21" t="str">
        <f t="shared" si="7"/>
        <v xml:space="preserve">    printAStarResult();\n</v>
      </c>
    </row>
    <row r="389" spans="1:2">
      <c r="A389" s="35" t="s">
        <v>405</v>
      </c>
      <c r="B389" s="21" t="str">
        <f t="shared" si="7"/>
        <v xml:space="preserve">    //開始移動實際車子(含雲端平台GPS模擬)\n</v>
      </c>
    </row>
    <row r="390" spans="1:2">
      <c r="A390" s="35" t="s">
        <v>406</v>
      </c>
      <c r="B390" s="21" t="str">
        <f t="shared" si="7"/>
        <v xml:space="preserve">    goCar();\n</v>
      </c>
    </row>
    <row r="391" spans="1:2">
      <c r="A391" s="35" t="s">
        <v>407</v>
      </c>
      <c r="B391" s="21" t="str">
        <f t="shared" si="7"/>
        <v xml:space="preserve">    //紀錄\n</v>
      </c>
    </row>
    <row r="392" spans="1:2">
      <c r="A392" s="35" t="s">
        <v>408</v>
      </c>
      <c r="B392" s="21" t="str">
        <f t="shared" si="7"/>
        <v xml:space="preserve">    CAR_INIT_DIRECT = pathMapDirect[pathCount];  //最後車頭方向,當成下次導航車頭起始方向\n</v>
      </c>
    </row>
    <row r="393" spans="1:2">
      <c r="A393" s="35" t="s">
        <v>409</v>
      </c>
      <c r="B393" s="21" t="str">
        <f t="shared" si="7"/>
        <v xml:space="preserve">    currentPoint = target;                       //目前車子位置\n</v>
      </c>
    </row>
    <row r="394" spans="1:2">
      <c r="A394" s="35" t="s">
        <v>22</v>
      </c>
      <c r="B394" s="21" t="str">
        <f t="shared" si="7"/>
        <v xml:space="preserve">  } else {\n</v>
      </c>
    </row>
    <row r="395" spans="1:2">
      <c r="A395" s="35" t="s">
        <v>410</v>
      </c>
      <c r="B395" s="21" t="str">
        <f t="shared" si="7"/>
        <v xml:space="preserve">    Serial.println("未找到路徑.");\n</v>
      </c>
    </row>
    <row r="396" spans="1:2">
      <c r="A396" s="35" t="s">
        <v>7</v>
      </c>
      <c r="B396" s="21" t="str">
        <f t="shared" si="7"/>
        <v xml:space="preserve">  }\n</v>
      </c>
    </row>
    <row r="397" spans="1:2">
      <c r="A397" s="35" t="s">
        <v>8</v>
      </c>
      <c r="B397" s="21" t="str">
        <f t="shared" si="7"/>
        <v>}\n</v>
      </c>
    </row>
    <row r="398" spans="1:2">
      <c r="A398" s="35"/>
      <c r="B398" s="21" t="str">
        <f t="shared" si="7"/>
        <v/>
      </c>
    </row>
    <row r="399" spans="1:2">
      <c r="A399" s="35" t="s">
        <v>411</v>
      </c>
      <c r="B399" s="21" t="str">
        <f t="shared" si="7"/>
        <v>void standByAiCam() {\n</v>
      </c>
    </row>
    <row r="400" spans="1:2">
      <c r="A400" s="35" t="s">
        <v>412</v>
      </c>
      <c r="B400" s="21" t="str">
        <f t="shared" si="7"/>
        <v xml:space="preserve">  //A鏡頭上\n</v>
      </c>
    </row>
    <row r="401" spans="1:2">
      <c r="A401" s="35" t="s">
        <v>413</v>
      </c>
      <c r="B401" s="21" t="str">
        <f t="shared" si="7"/>
        <v xml:space="preserve">  servoAiCam.write(ANGLE_AI_CAM_UP);\n</v>
      </c>
    </row>
    <row r="402" spans="1:2">
      <c r="A402" s="35" t="s">
        <v>159</v>
      </c>
      <c r="B402" s="21" t="str">
        <f t="shared" si="7"/>
        <v xml:space="preserve">  delay(1000);\n</v>
      </c>
    </row>
    <row r="403" spans="1:2">
      <c r="A403" s="35"/>
      <c r="B403" s="21" t="str">
        <f t="shared" si="7"/>
        <v/>
      </c>
    </row>
    <row r="404" spans="1:2">
      <c r="A404" s="35" t="s">
        <v>414</v>
      </c>
      <c r="B404" s="21" t="str">
        <f t="shared" si="7"/>
        <v xml:space="preserve">  //Hsukylens人臉識別模式\n</v>
      </c>
    </row>
    <row r="405" spans="1:2">
      <c r="A405" s="35" t="s">
        <v>415</v>
      </c>
      <c r="B405" s="21" t="str">
        <f t="shared" si="7"/>
        <v xml:space="preserve">  huskylens.writeAlgorithm(ALGORITHM_FACE_RECOGNITION);\n</v>
      </c>
    </row>
    <row r="406" spans="1:2">
      <c r="A406" s="35" t="s">
        <v>416</v>
      </c>
      <c r="B406" s="21" t="str">
        <f t="shared" si="7"/>
        <v xml:space="preserve">  CurrentAlgo = "ALGORITHM_FACE_RECOGNITION";\n</v>
      </c>
    </row>
    <row r="407" spans="1:2">
      <c r="A407" s="35" t="s">
        <v>8</v>
      </c>
      <c r="B407" s="21" t="str">
        <f t="shared" si="7"/>
        <v>}\n</v>
      </c>
    </row>
    <row r="408" spans="1:2">
      <c r="A408" s="35"/>
      <c r="B408" s="21" t="str">
        <f t="shared" si="7"/>
        <v/>
      </c>
    </row>
    <row r="409" spans="1:2">
      <c r="A409" s="35" t="s">
        <v>417</v>
      </c>
      <c r="B409" s="21" t="str">
        <f t="shared" si="7"/>
        <v>float getBusPowerPercent() {\n</v>
      </c>
    </row>
    <row r="410" spans="1:2">
      <c r="A410" s="35" t="s">
        <v>418</v>
      </c>
      <c r="B410" s="21" t="str">
        <f t="shared" si="7"/>
        <v xml:space="preserve">  const float minVolt = 6.3;  //以7.4v鋰電池為準\n</v>
      </c>
    </row>
    <row r="411" spans="1:2">
      <c r="A411" s="35" t="s">
        <v>419</v>
      </c>
      <c r="B411" s="21" t="str">
        <f t="shared" si="7"/>
        <v xml:space="preserve">  const float maxVolt = 8.2;  //以7.4v鋰電池為準\n</v>
      </c>
    </row>
    <row r="412" spans="1:2">
      <c r="A412" s="35" t="s">
        <v>420</v>
      </c>
      <c r="B412" s="21" t="str">
        <f t="shared" si="7"/>
        <v xml:space="preserve">  //測電壓電流\n</v>
      </c>
    </row>
    <row r="413" spans="1:2">
      <c r="A413" s="35" t="s">
        <v>421</v>
      </c>
      <c r="B413" s="21" t="str">
        <f t="shared" si="7"/>
        <v xml:space="preserve">  shuntvoltage = ina219.getShuntVoltage_mV();\n</v>
      </c>
    </row>
    <row r="414" spans="1:2">
      <c r="A414" s="35" t="s">
        <v>422</v>
      </c>
      <c r="B414" s="21" t="str">
        <f t="shared" ref="B414:B477" si="8">IF(NOT(ISBLANK(A414)),A414&amp;"\n","")</f>
        <v xml:space="preserve">  busvoltage = ina219.getBusVoltage_V();\n</v>
      </c>
    </row>
    <row r="415" spans="1:2">
      <c r="A415" s="35" t="s">
        <v>423</v>
      </c>
      <c r="B415" s="21" t="str">
        <f t="shared" si="8"/>
        <v xml:space="preserve">  current_mA = ina219.getCurrent_mA();\n</v>
      </c>
    </row>
    <row r="416" spans="1:2">
      <c r="A416" s="35" t="s">
        <v>424</v>
      </c>
      <c r="B416" s="21" t="str">
        <f t="shared" si="8"/>
        <v xml:space="preserve">  power_mW = ina219.getPower_mW();\n</v>
      </c>
    </row>
    <row r="417" spans="1:2">
      <c r="A417" s="35" t="s">
        <v>425</v>
      </c>
      <c r="B417" s="21" t="str">
        <f t="shared" si="8"/>
        <v xml:space="preserve">  loadvoltage = busvoltage + (shuntvoltage / 1000);\n</v>
      </c>
    </row>
    <row r="418" spans="1:2">
      <c r="A418" s="35"/>
      <c r="B418" s="21" t="str">
        <f t="shared" si="8"/>
        <v/>
      </c>
    </row>
    <row r="419" spans="1:2">
      <c r="A419" s="35" t="s">
        <v>426</v>
      </c>
      <c r="B419" s="21" t="str">
        <f t="shared" si="8"/>
        <v xml:space="preserve">  return ((busvoltage - minVolt) / (maxVolt - minVolt));\n</v>
      </c>
    </row>
    <row r="420" spans="1:2">
      <c r="A420" s="35" t="s">
        <v>8</v>
      </c>
      <c r="B420" s="21" t="str">
        <f t="shared" si="8"/>
        <v>}\n</v>
      </c>
    </row>
    <row r="421" spans="1:2">
      <c r="A421" s="35"/>
      <c r="B421" s="21" t="str">
        <f t="shared" si="8"/>
        <v/>
      </c>
    </row>
    <row r="422" spans="1:2">
      <c r="A422" s="35" t="s">
        <v>427</v>
      </c>
      <c r="B422" s="21" t="str">
        <f t="shared" si="8"/>
        <v>void startCharge() {\n</v>
      </c>
    </row>
    <row r="423" spans="1:2">
      <c r="A423" s="35" t="s">
        <v>428</v>
      </c>
      <c r="B423" s="21" t="str">
        <f t="shared" si="8"/>
        <v xml:space="preserve">  //導航至充電站\n</v>
      </c>
    </row>
    <row r="424" spans="1:2">
      <c r="A424" s="35" t="s">
        <v>429</v>
      </c>
      <c r="B424" s="21" t="str">
        <f t="shared" si="8"/>
        <v xml:space="preserve">  bool isFindPath = starAStarPlan(CHARGE_POINT);\n</v>
      </c>
    </row>
    <row r="425" spans="1:2">
      <c r="A425" s="35" t="s">
        <v>430</v>
      </c>
      <c r="B425" s="21" t="str">
        <f t="shared" si="8"/>
        <v xml:space="preserve">  starNav(isFindPath, CHARGE_POINT);\n</v>
      </c>
    </row>
    <row r="426" spans="1:2">
      <c r="A426" s="35"/>
      <c r="B426" s="21" t="str">
        <f t="shared" si="8"/>
        <v/>
      </c>
    </row>
    <row r="427" spans="1:2">
      <c r="A427" s="35" t="s">
        <v>431</v>
      </c>
      <c r="B427" s="21" t="str">
        <f t="shared" si="8"/>
        <v xml:space="preserve">  //進充電站前，車子原地轉向，車頭要朝左L\n</v>
      </c>
    </row>
    <row r="428" spans="1:2">
      <c r="A428" s="35" t="s">
        <v>432</v>
      </c>
      <c r="B428" s="21" t="str">
        <f t="shared" si="8"/>
        <v xml:space="preserve">  carHeadTurn(\'L\');\n</v>
      </c>
    </row>
    <row r="429" spans="1:2">
      <c r="A429" s="35"/>
      <c r="B429" s="21" t="str">
        <f t="shared" si="8"/>
        <v/>
      </c>
    </row>
    <row r="430" spans="1:2">
      <c r="A430" s="35" t="s">
        <v>433</v>
      </c>
      <c r="B430" s="21" t="str">
        <f t="shared" si="8"/>
        <v xml:space="preserve">  //接著倒車進入充電站\n</v>
      </c>
    </row>
    <row r="431" spans="1:2">
      <c r="A431" s="35" t="s">
        <v>434</v>
      </c>
      <c r="B431" s="21" t="str">
        <f t="shared" si="8"/>
        <v xml:space="preserve">  backward();\n</v>
      </c>
    </row>
    <row r="432" spans="1:2">
      <c r="A432" s="35" t="s">
        <v>435</v>
      </c>
      <c r="B432" s="21" t="str">
        <f t="shared" si="8"/>
        <v xml:space="preserve">  delay(2000);  //倒車2秒\n</v>
      </c>
    </row>
    <row r="433" spans="1:2">
      <c r="A433" s="35" t="s">
        <v>205</v>
      </c>
      <c r="B433" s="21" t="str">
        <f t="shared" si="8"/>
        <v xml:space="preserve">  stopCar();\n</v>
      </c>
    </row>
    <row r="434" spans="1:2">
      <c r="A434" s="35"/>
      <c r="B434" s="21" t="str">
        <f t="shared" si="8"/>
        <v/>
      </c>
    </row>
    <row r="435" spans="1:2">
      <c r="A435" s="35" t="s">
        <v>436</v>
      </c>
      <c r="B435" s="21" t="str">
        <f t="shared" si="8"/>
        <v xml:space="preserve">  //充電中……\n</v>
      </c>
    </row>
    <row r="436" spans="1:2">
      <c r="A436" s="35" t="s">
        <v>437</v>
      </c>
      <c r="B436" s="21" t="str">
        <f t="shared" si="8"/>
        <v xml:space="preserve">  float percent = 0.0;\n</v>
      </c>
    </row>
    <row r="437" spans="1:2">
      <c r="A437" s="35" t="s">
        <v>438</v>
      </c>
      <c r="B437" s="21" t="str">
        <f t="shared" si="8"/>
        <v xml:space="preserve">  while (percent &lt; 1) {  //100%\n</v>
      </c>
    </row>
    <row r="438" spans="1:2">
      <c r="A438" s="35" t="s">
        <v>439</v>
      </c>
      <c r="B438" s="21" t="str">
        <f t="shared" si="8"/>
        <v xml:space="preserve">    percent = getBusPowerPercent();\n</v>
      </c>
    </row>
    <row r="439" spans="1:2">
      <c r="A439" s="35" t="s">
        <v>440</v>
      </c>
      <c r="B439" s="21" t="str">
        <f t="shared" si="8"/>
        <v xml:space="preserve">    delay(10000);\n</v>
      </c>
    </row>
    <row r="440" spans="1:2">
      <c r="A440" s="35" t="s">
        <v>7</v>
      </c>
      <c r="B440" s="21" t="str">
        <f t="shared" si="8"/>
        <v xml:space="preserve">  }\n</v>
      </c>
    </row>
    <row r="441" spans="1:2">
      <c r="A441" s="35"/>
      <c r="B441" s="21" t="str">
        <f t="shared" si="8"/>
        <v/>
      </c>
    </row>
    <row r="442" spans="1:2">
      <c r="A442" s="35" t="s">
        <v>441</v>
      </c>
      <c r="B442" s="21" t="str">
        <f t="shared" si="8"/>
        <v xml:space="preserve">  //充電完成，車子往前開出充電站\n</v>
      </c>
    </row>
    <row r="443" spans="1:2">
      <c r="A443" s="35" t="s">
        <v>442</v>
      </c>
      <c r="B443" s="21" t="str">
        <f t="shared" si="8"/>
        <v xml:space="preserve">  forward();\n</v>
      </c>
    </row>
    <row r="444" spans="1:2">
      <c r="A444" s="35" t="s">
        <v>443</v>
      </c>
      <c r="B444" s="21" t="str">
        <f t="shared" si="8"/>
        <v xml:space="preserve">  delay(2000);  //往前2秒\n</v>
      </c>
    </row>
    <row r="445" spans="1:2">
      <c r="A445" s="35" t="s">
        <v>205</v>
      </c>
      <c r="B445" s="21" t="str">
        <f t="shared" si="8"/>
        <v xml:space="preserve">  stopCar();\n</v>
      </c>
    </row>
    <row r="446" spans="1:2">
      <c r="A446" s="35"/>
      <c r="B446" s="21" t="str">
        <f t="shared" si="8"/>
        <v/>
      </c>
    </row>
    <row r="447" spans="1:2">
      <c r="A447" s="35" t="s">
        <v>444</v>
      </c>
      <c r="B447" s="21" t="str">
        <f t="shared" si="8"/>
        <v xml:space="preserve">  //完成充電，導航回物流站\n</v>
      </c>
    </row>
    <row r="448" spans="1:2">
      <c r="A448" s="35" t="s">
        <v>445</v>
      </c>
      <c r="B448" s="21" t="str">
        <f t="shared" si="8"/>
        <v xml:space="preserve">  isFindPath = starAStarPlan(GOODS_POINT);\n</v>
      </c>
    </row>
    <row r="449" spans="1:2">
      <c r="A449" s="35" t="s">
        <v>446</v>
      </c>
      <c r="B449" s="21" t="str">
        <f t="shared" si="8"/>
        <v xml:space="preserve">  starNav(isFindPath, GOODS_POINT);\n</v>
      </c>
    </row>
    <row r="450" spans="1:2">
      <c r="A450" s="35" t="s">
        <v>8</v>
      </c>
      <c r="B450" s="21" t="str">
        <f t="shared" si="8"/>
        <v>}\n</v>
      </c>
    </row>
    <row r="451" spans="1:2">
      <c r="A451" s="3"/>
      <c r="B451" s="21" t="str">
        <f t="shared" si="8"/>
        <v/>
      </c>
    </row>
    <row r="452" spans="1:2">
      <c r="A452" s="3"/>
      <c r="B452" s="21" t="str">
        <f t="shared" si="8"/>
        <v/>
      </c>
    </row>
    <row r="453" spans="1:2">
      <c r="A453" s="3"/>
      <c r="B453" s="21" t="str">
        <f t="shared" si="8"/>
        <v/>
      </c>
    </row>
    <row r="454" spans="1:2">
      <c r="A454" s="3"/>
      <c r="B454" s="21" t="str">
        <f t="shared" si="8"/>
        <v/>
      </c>
    </row>
    <row r="455" spans="1:2">
      <c r="A455" s="3"/>
      <c r="B455" s="21" t="str">
        <f t="shared" si="8"/>
        <v/>
      </c>
    </row>
    <row r="456" spans="1:2">
      <c r="A456" s="3"/>
      <c r="B456" s="21" t="str">
        <f t="shared" si="8"/>
        <v/>
      </c>
    </row>
    <row r="457" spans="1:2">
      <c r="A457" s="3"/>
      <c r="B457" s="21" t="str">
        <f t="shared" si="8"/>
        <v/>
      </c>
    </row>
    <row r="458" spans="1:2">
      <c r="A458" s="3"/>
      <c r="B458" s="21" t="str">
        <f t="shared" si="8"/>
        <v/>
      </c>
    </row>
    <row r="459" spans="1:2">
      <c r="A459" s="3"/>
      <c r="B459" s="21" t="str">
        <f t="shared" si="8"/>
        <v/>
      </c>
    </row>
    <row r="460" spans="1:2">
      <c r="A460" s="3"/>
      <c r="B460" s="21" t="str">
        <f t="shared" si="8"/>
        <v/>
      </c>
    </row>
    <row r="461" spans="1:2">
      <c r="A461" s="3"/>
      <c r="B461" s="21" t="str">
        <f t="shared" si="8"/>
        <v/>
      </c>
    </row>
    <row r="462" spans="1:2">
      <c r="A462" s="3"/>
      <c r="B462" s="21" t="str">
        <f t="shared" si="8"/>
        <v/>
      </c>
    </row>
    <row r="463" spans="1:2">
      <c r="A463" s="3"/>
      <c r="B463" s="21" t="str">
        <f t="shared" si="8"/>
        <v/>
      </c>
    </row>
    <row r="464" spans="1:2">
      <c r="A464" s="3"/>
      <c r="B464" s="21" t="str">
        <f t="shared" si="8"/>
        <v/>
      </c>
    </row>
    <row r="465" spans="1:2">
      <c r="A465" s="3"/>
      <c r="B465" s="21" t="str">
        <f t="shared" si="8"/>
        <v/>
      </c>
    </row>
    <row r="466" spans="1:2">
      <c r="A466" s="3"/>
      <c r="B466" s="21" t="str">
        <f t="shared" si="8"/>
        <v/>
      </c>
    </row>
    <row r="467" spans="1:2">
      <c r="A467" s="3"/>
      <c r="B467" s="21" t="str">
        <f t="shared" si="8"/>
        <v/>
      </c>
    </row>
    <row r="468" spans="1:2">
      <c r="A468" s="3"/>
      <c r="B468" s="21" t="str">
        <f t="shared" si="8"/>
        <v/>
      </c>
    </row>
    <row r="469" spans="1:2">
      <c r="A469" s="3"/>
      <c r="B469" s="21" t="str">
        <f t="shared" si="8"/>
        <v/>
      </c>
    </row>
    <row r="470" spans="1:2">
      <c r="A470" s="3"/>
      <c r="B470" s="21" t="str">
        <f t="shared" si="8"/>
        <v/>
      </c>
    </row>
    <row r="471" spans="1:2">
      <c r="A471" s="3"/>
      <c r="B471" s="21" t="str">
        <f t="shared" si="8"/>
        <v/>
      </c>
    </row>
    <row r="472" spans="1:2">
      <c r="A472" s="3"/>
      <c r="B472" s="21" t="str">
        <f t="shared" si="8"/>
        <v/>
      </c>
    </row>
    <row r="473" spans="1:2">
      <c r="A473" s="3"/>
      <c r="B473" s="21" t="str">
        <f t="shared" si="8"/>
        <v/>
      </c>
    </row>
    <row r="474" spans="1:2">
      <c r="A474" s="3"/>
      <c r="B474" s="21" t="str">
        <f t="shared" si="8"/>
        <v/>
      </c>
    </row>
    <row r="475" spans="1:2">
      <c r="A475" s="3"/>
      <c r="B475" s="21" t="str">
        <f t="shared" si="8"/>
        <v/>
      </c>
    </row>
    <row r="476" spans="1:2">
      <c r="A476" s="3"/>
      <c r="B476" s="21" t="str">
        <f t="shared" si="8"/>
        <v/>
      </c>
    </row>
    <row r="477" spans="1:2">
      <c r="A477" s="3"/>
      <c r="B477" s="21" t="str">
        <f t="shared" si="8"/>
        <v/>
      </c>
    </row>
    <row r="478" spans="1:2">
      <c r="A478" s="3"/>
      <c r="B478" s="21" t="str">
        <f t="shared" ref="B478:B541" si="9">IF(NOT(ISBLANK(A478)),A478&amp;"\n","")</f>
        <v/>
      </c>
    </row>
    <row r="479" spans="1:2">
      <c r="A479" s="3"/>
      <c r="B479" s="21" t="str">
        <f t="shared" si="9"/>
        <v/>
      </c>
    </row>
    <row r="480" spans="1:2">
      <c r="A480" s="3"/>
      <c r="B480" s="21" t="str">
        <f t="shared" si="9"/>
        <v/>
      </c>
    </row>
    <row r="481" spans="1:2">
      <c r="A481" s="3"/>
      <c r="B481" s="21" t="str">
        <f t="shared" si="9"/>
        <v/>
      </c>
    </row>
    <row r="482" spans="1:2">
      <c r="A482" s="3"/>
      <c r="B482" s="21" t="str">
        <f t="shared" si="9"/>
        <v/>
      </c>
    </row>
    <row r="483" spans="1:2">
      <c r="A483" s="3"/>
      <c r="B483" s="21" t="str">
        <f t="shared" si="9"/>
        <v/>
      </c>
    </row>
    <row r="484" spans="1:2">
      <c r="A484" s="3"/>
      <c r="B484" s="21" t="str">
        <f t="shared" si="9"/>
        <v/>
      </c>
    </row>
    <row r="485" spans="1:2">
      <c r="A485" s="3"/>
      <c r="B485" s="21" t="str">
        <f t="shared" si="9"/>
        <v/>
      </c>
    </row>
    <row r="486" spans="1:2">
      <c r="A486" s="3"/>
      <c r="B486" s="21" t="str">
        <f t="shared" si="9"/>
        <v/>
      </c>
    </row>
    <row r="487" spans="1:2">
      <c r="A487" s="3"/>
      <c r="B487" s="21" t="str">
        <f t="shared" si="9"/>
        <v/>
      </c>
    </row>
    <row r="488" spans="1:2">
      <c r="A488" s="3"/>
      <c r="B488" s="21" t="str">
        <f t="shared" si="9"/>
        <v/>
      </c>
    </row>
    <row r="489" spans="1:2">
      <c r="A489" s="3"/>
      <c r="B489" s="21" t="str">
        <f t="shared" si="9"/>
        <v/>
      </c>
    </row>
    <row r="490" spans="1:2">
      <c r="A490" s="3"/>
      <c r="B490" s="21" t="str">
        <f t="shared" si="9"/>
        <v/>
      </c>
    </row>
    <row r="491" spans="1:2">
      <c r="A491" s="3"/>
      <c r="B491" s="21" t="str">
        <f t="shared" si="9"/>
        <v/>
      </c>
    </row>
    <row r="492" spans="1:2">
      <c r="A492" s="3"/>
      <c r="B492" s="21" t="str">
        <f t="shared" si="9"/>
        <v/>
      </c>
    </row>
    <row r="493" spans="1:2">
      <c r="A493" s="3"/>
      <c r="B493" s="21" t="str">
        <f t="shared" si="9"/>
        <v/>
      </c>
    </row>
    <row r="494" spans="1:2">
      <c r="A494" s="3"/>
      <c r="B494" s="21" t="str">
        <f t="shared" si="9"/>
        <v/>
      </c>
    </row>
    <row r="495" spans="1:2">
      <c r="A495" s="3"/>
      <c r="B495" s="21" t="str">
        <f t="shared" si="9"/>
        <v/>
      </c>
    </row>
    <row r="496" spans="1:2">
      <c r="A496" s="3"/>
      <c r="B496" s="21" t="str">
        <f t="shared" si="9"/>
        <v/>
      </c>
    </row>
    <row r="497" spans="1:2">
      <c r="A497" s="3"/>
      <c r="B497" s="21" t="str">
        <f t="shared" si="9"/>
        <v/>
      </c>
    </row>
    <row r="498" spans="1:2">
      <c r="A498" s="3"/>
      <c r="B498" s="21" t="str">
        <f t="shared" si="9"/>
        <v/>
      </c>
    </row>
    <row r="499" spans="1:2">
      <c r="A499" s="3"/>
      <c r="B499" s="21" t="str">
        <f t="shared" si="9"/>
        <v/>
      </c>
    </row>
    <row r="500" spans="1:2">
      <c r="A500" s="3"/>
      <c r="B500" s="21" t="str">
        <f t="shared" si="9"/>
        <v/>
      </c>
    </row>
    <row r="501" spans="1:2">
      <c r="A501" s="3"/>
      <c r="B501" s="21" t="str">
        <f t="shared" si="9"/>
        <v/>
      </c>
    </row>
    <row r="502" spans="1:2">
      <c r="A502" s="3"/>
      <c r="B502" s="21" t="str">
        <f t="shared" si="9"/>
        <v/>
      </c>
    </row>
    <row r="503" spans="1:2">
      <c r="A503" s="3"/>
      <c r="B503" s="21" t="str">
        <f t="shared" si="9"/>
        <v/>
      </c>
    </row>
    <row r="504" spans="1:2">
      <c r="A504" s="3"/>
      <c r="B504" s="21" t="str">
        <f t="shared" si="9"/>
        <v/>
      </c>
    </row>
    <row r="505" spans="1:2">
      <c r="A505" s="3"/>
      <c r="B505" s="21" t="str">
        <f t="shared" si="9"/>
        <v/>
      </c>
    </row>
    <row r="506" spans="1:2">
      <c r="A506" s="3"/>
      <c r="B506" s="21" t="str">
        <f t="shared" si="9"/>
        <v/>
      </c>
    </row>
    <row r="507" spans="1:2">
      <c r="A507" s="3"/>
      <c r="B507" s="21" t="str">
        <f t="shared" si="9"/>
        <v/>
      </c>
    </row>
    <row r="508" spans="1:2">
      <c r="A508" s="3"/>
      <c r="B508" s="21" t="str">
        <f t="shared" si="9"/>
        <v/>
      </c>
    </row>
    <row r="509" spans="1:2">
      <c r="A509" s="3"/>
      <c r="B509" s="21" t="str">
        <f t="shared" si="9"/>
        <v/>
      </c>
    </row>
    <row r="510" spans="1:2">
      <c r="A510" s="3"/>
      <c r="B510" s="21" t="str">
        <f t="shared" si="9"/>
        <v/>
      </c>
    </row>
    <row r="511" spans="1:2">
      <c r="A511" s="3"/>
      <c r="B511" s="21" t="str">
        <f t="shared" si="9"/>
        <v/>
      </c>
    </row>
    <row r="512" spans="1:2">
      <c r="A512" s="3"/>
      <c r="B512" s="21" t="str">
        <f t="shared" si="9"/>
        <v/>
      </c>
    </row>
    <row r="513" spans="1:2">
      <c r="A513" s="3"/>
      <c r="B513" s="21" t="str">
        <f t="shared" si="9"/>
        <v/>
      </c>
    </row>
    <row r="514" spans="1:2">
      <c r="A514" s="3"/>
      <c r="B514" s="21" t="str">
        <f t="shared" si="9"/>
        <v/>
      </c>
    </row>
    <row r="515" spans="1:2">
      <c r="A515" s="3"/>
      <c r="B515" s="21" t="str">
        <f t="shared" si="9"/>
        <v/>
      </c>
    </row>
    <row r="516" spans="1:2">
      <c r="A516" s="3"/>
      <c r="B516" s="21" t="str">
        <f t="shared" si="9"/>
        <v/>
      </c>
    </row>
    <row r="517" spans="1:2">
      <c r="A517" s="3"/>
      <c r="B517" s="21" t="str">
        <f t="shared" si="9"/>
        <v/>
      </c>
    </row>
    <row r="518" spans="1:2">
      <c r="A518" s="3"/>
      <c r="B518" s="21" t="str">
        <f t="shared" si="9"/>
        <v/>
      </c>
    </row>
    <row r="519" spans="1:2">
      <c r="A519" s="3"/>
      <c r="B519" s="21" t="str">
        <f t="shared" si="9"/>
        <v/>
      </c>
    </row>
    <row r="520" spans="1:2">
      <c r="A520" s="3"/>
      <c r="B520" s="21" t="str">
        <f t="shared" si="9"/>
        <v/>
      </c>
    </row>
    <row r="521" spans="1:2">
      <c r="A521" s="3"/>
      <c r="B521" s="21" t="str">
        <f t="shared" si="9"/>
        <v/>
      </c>
    </row>
    <row r="522" spans="1:2">
      <c r="A522" s="3"/>
      <c r="B522" s="21" t="str">
        <f t="shared" si="9"/>
        <v/>
      </c>
    </row>
    <row r="523" spans="1:2">
      <c r="A523" s="3"/>
      <c r="B523" s="21" t="str">
        <f t="shared" si="9"/>
        <v/>
      </c>
    </row>
    <row r="524" spans="1:2">
      <c r="A524" s="3"/>
      <c r="B524" s="21" t="str">
        <f t="shared" si="9"/>
        <v/>
      </c>
    </row>
    <row r="525" spans="1:2">
      <c r="A525" s="3"/>
      <c r="B525" s="21" t="str">
        <f t="shared" si="9"/>
        <v/>
      </c>
    </row>
    <row r="526" spans="1:2">
      <c r="A526" s="3"/>
      <c r="B526" s="21" t="str">
        <f t="shared" si="9"/>
        <v/>
      </c>
    </row>
    <row r="527" spans="1:2">
      <c r="A527" s="3"/>
      <c r="B527" s="21" t="str">
        <f t="shared" si="9"/>
        <v/>
      </c>
    </row>
    <row r="528" spans="1:2">
      <c r="A528" s="3"/>
      <c r="B528" s="21" t="str">
        <f t="shared" si="9"/>
        <v/>
      </c>
    </row>
    <row r="529" spans="1:2">
      <c r="A529" s="3"/>
      <c r="B529" s="21" t="str">
        <f t="shared" si="9"/>
        <v/>
      </c>
    </row>
    <row r="530" spans="1:2">
      <c r="A530" s="3"/>
      <c r="B530" s="21" t="str">
        <f t="shared" si="9"/>
        <v/>
      </c>
    </row>
    <row r="531" spans="1:2">
      <c r="A531" s="3"/>
      <c r="B531" s="21" t="str">
        <f t="shared" si="9"/>
        <v/>
      </c>
    </row>
    <row r="532" spans="1:2">
      <c r="A532" s="3"/>
      <c r="B532" s="21" t="str">
        <f t="shared" si="9"/>
        <v/>
      </c>
    </row>
    <row r="533" spans="1:2">
      <c r="A533" s="3"/>
      <c r="B533" s="21" t="str">
        <f t="shared" si="9"/>
        <v/>
      </c>
    </row>
    <row r="534" spans="1:2">
      <c r="A534" s="3"/>
      <c r="B534" s="21" t="str">
        <f t="shared" si="9"/>
        <v/>
      </c>
    </row>
    <row r="535" spans="1:2">
      <c r="A535" s="3"/>
      <c r="B535" s="21" t="str">
        <f t="shared" si="9"/>
        <v/>
      </c>
    </row>
    <row r="536" spans="1:2">
      <c r="A536" s="3"/>
      <c r="B536" s="21" t="str">
        <f t="shared" si="9"/>
        <v/>
      </c>
    </row>
    <row r="537" spans="1:2">
      <c r="A537" s="3"/>
      <c r="B537" s="21" t="str">
        <f t="shared" si="9"/>
        <v/>
      </c>
    </row>
    <row r="538" spans="1:2">
      <c r="A538" s="3"/>
      <c r="B538" s="21" t="str">
        <f t="shared" si="9"/>
        <v/>
      </c>
    </row>
    <row r="539" spans="1:2">
      <c r="A539" s="3"/>
      <c r="B539" s="21" t="str">
        <f t="shared" si="9"/>
        <v/>
      </c>
    </row>
    <row r="540" spans="1:2">
      <c r="A540" s="3"/>
      <c r="B540" s="21" t="str">
        <f t="shared" si="9"/>
        <v/>
      </c>
    </row>
    <row r="541" spans="1:2">
      <c r="A541" s="3"/>
      <c r="B541" s="21" t="str">
        <f t="shared" si="9"/>
        <v/>
      </c>
    </row>
    <row r="542" spans="1:2">
      <c r="A542" s="3"/>
      <c r="B542" s="21" t="str">
        <f t="shared" ref="B542:B605" si="10">IF(NOT(ISBLANK(A542)),A542&amp;"\n","")</f>
        <v/>
      </c>
    </row>
    <row r="543" spans="1:2">
      <c r="A543" s="3"/>
      <c r="B543" s="21" t="str">
        <f t="shared" si="10"/>
        <v/>
      </c>
    </row>
    <row r="544" spans="1:2">
      <c r="A544" s="3"/>
      <c r="B544" s="21" t="str">
        <f t="shared" si="10"/>
        <v/>
      </c>
    </row>
    <row r="545" spans="1:2">
      <c r="A545" s="3"/>
      <c r="B545" s="21" t="str">
        <f t="shared" si="10"/>
        <v/>
      </c>
    </row>
    <row r="546" spans="1:2">
      <c r="A546" s="3"/>
      <c r="B546" s="21" t="str">
        <f t="shared" si="10"/>
        <v/>
      </c>
    </row>
    <row r="547" spans="1:2">
      <c r="A547" s="3"/>
      <c r="B547" s="21" t="str">
        <f t="shared" si="10"/>
        <v/>
      </c>
    </row>
    <row r="548" spans="1:2">
      <c r="A548" s="3"/>
      <c r="B548" s="21" t="str">
        <f t="shared" si="10"/>
        <v/>
      </c>
    </row>
    <row r="549" spans="1:2">
      <c r="A549" s="3"/>
      <c r="B549" s="21" t="str">
        <f t="shared" si="10"/>
        <v/>
      </c>
    </row>
    <row r="550" spans="1:2">
      <c r="A550" s="3"/>
      <c r="B550" s="21" t="str">
        <f t="shared" si="10"/>
        <v/>
      </c>
    </row>
    <row r="551" spans="1:2">
      <c r="A551" s="3"/>
      <c r="B551" s="21" t="str">
        <f t="shared" si="10"/>
        <v/>
      </c>
    </row>
    <row r="552" spans="1:2">
      <c r="A552" s="3"/>
      <c r="B552" s="21" t="str">
        <f t="shared" si="10"/>
        <v/>
      </c>
    </row>
    <row r="553" spans="1:2">
      <c r="A553" s="3"/>
      <c r="B553" s="21" t="str">
        <f t="shared" si="10"/>
        <v/>
      </c>
    </row>
    <row r="554" spans="1:2">
      <c r="A554" s="3"/>
      <c r="B554" s="21" t="str">
        <f t="shared" si="10"/>
        <v/>
      </c>
    </row>
    <row r="555" spans="1:2">
      <c r="A555" s="3"/>
      <c r="B555" s="21" t="str">
        <f t="shared" si="10"/>
        <v/>
      </c>
    </row>
    <row r="556" spans="1:2">
      <c r="A556" s="3"/>
      <c r="B556" s="21" t="str">
        <f t="shared" si="10"/>
        <v/>
      </c>
    </row>
    <row r="557" spans="1:2">
      <c r="A557" s="3"/>
      <c r="B557" s="21" t="str">
        <f t="shared" si="10"/>
        <v/>
      </c>
    </row>
    <row r="558" spans="1:2">
      <c r="A558" s="3"/>
      <c r="B558" s="21" t="str">
        <f t="shared" si="10"/>
        <v/>
      </c>
    </row>
    <row r="559" spans="1:2">
      <c r="A559" s="3"/>
      <c r="B559" s="21" t="str">
        <f t="shared" si="10"/>
        <v/>
      </c>
    </row>
    <row r="560" spans="1:2">
      <c r="A560" s="3"/>
      <c r="B560" s="21" t="str">
        <f t="shared" si="10"/>
        <v/>
      </c>
    </row>
    <row r="561" spans="1:2">
      <c r="A561" s="3"/>
      <c r="B561" s="21" t="str">
        <f t="shared" si="10"/>
        <v/>
      </c>
    </row>
    <row r="562" spans="1:2">
      <c r="A562" s="3"/>
      <c r="B562" s="21" t="str">
        <f t="shared" si="10"/>
        <v/>
      </c>
    </row>
    <row r="563" spans="1:2">
      <c r="A563" s="3"/>
      <c r="B563" s="21" t="str">
        <f t="shared" si="10"/>
        <v/>
      </c>
    </row>
    <row r="564" spans="1:2">
      <c r="A564" s="3"/>
      <c r="B564" s="21" t="str">
        <f t="shared" si="10"/>
        <v/>
      </c>
    </row>
    <row r="565" spans="1:2">
      <c r="A565" s="3"/>
      <c r="B565" s="21" t="str">
        <f t="shared" si="10"/>
        <v/>
      </c>
    </row>
    <row r="566" spans="1:2">
      <c r="A566" s="3"/>
      <c r="B566" s="21" t="str">
        <f t="shared" si="10"/>
        <v/>
      </c>
    </row>
    <row r="567" spans="1:2">
      <c r="A567" s="3"/>
      <c r="B567" s="21" t="str">
        <f t="shared" si="10"/>
        <v/>
      </c>
    </row>
    <row r="568" spans="1:2">
      <c r="A568" s="3"/>
      <c r="B568" s="21" t="str">
        <f t="shared" si="10"/>
        <v/>
      </c>
    </row>
    <row r="569" spans="1:2">
      <c r="A569" s="3"/>
      <c r="B569" s="21" t="str">
        <f t="shared" si="10"/>
        <v/>
      </c>
    </row>
    <row r="570" spans="1:2">
      <c r="A570" s="3"/>
      <c r="B570" s="21" t="str">
        <f t="shared" si="10"/>
        <v/>
      </c>
    </row>
    <row r="571" spans="1:2">
      <c r="A571" s="3"/>
      <c r="B571" s="21" t="str">
        <f t="shared" si="10"/>
        <v/>
      </c>
    </row>
    <row r="572" spans="1:2">
      <c r="A572" s="3"/>
      <c r="B572" s="21" t="str">
        <f t="shared" si="10"/>
        <v/>
      </c>
    </row>
    <row r="573" spans="1:2">
      <c r="A573" s="3"/>
      <c r="B573" s="21" t="str">
        <f t="shared" si="10"/>
        <v/>
      </c>
    </row>
    <row r="574" spans="1:2">
      <c r="A574" s="3"/>
      <c r="B574" s="21" t="str">
        <f t="shared" si="10"/>
        <v/>
      </c>
    </row>
    <row r="575" spans="1:2">
      <c r="A575" s="3"/>
      <c r="B575" s="21" t="str">
        <f t="shared" si="10"/>
        <v/>
      </c>
    </row>
    <row r="576" spans="1:2">
      <c r="A576" s="3"/>
      <c r="B576" s="21" t="str">
        <f t="shared" si="10"/>
        <v/>
      </c>
    </row>
    <row r="577" spans="1:2">
      <c r="A577" s="3"/>
      <c r="B577" s="21" t="str">
        <f t="shared" si="10"/>
        <v/>
      </c>
    </row>
    <row r="578" spans="1:2">
      <c r="A578" s="3"/>
      <c r="B578" s="21" t="str">
        <f t="shared" si="10"/>
        <v/>
      </c>
    </row>
    <row r="579" spans="1:2">
      <c r="A579" s="3"/>
      <c r="B579" s="21" t="str">
        <f t="shared" si="10"/>
        <v/>
      </c>
    </row>
    <row r="580" spans="1:2">
      <c r="A580" s="3"/>
      <c r="B580" s="21" t="str">
        <f t="shared" si="10"/>
        <v/>
      </c>
    </row>
    <row r="581" spans="1:2">
      <c r="A581" s="3"/>
      <c r="B581" s="21" t="str">
        <f t="shared" si="10"/>
        <v/>
      </c>
    </row>
    <row r="582" spans="1:2">
      <c r="A582" s="3"/>
      <c r="B582" s="21" t="str">
        <f t="shared" si="10"/>
        <v/>
      </c>
    </row>
    <row r="583" spans="1:2">
      <c r="A583" s="3"/>
      <c r="B583" s="21" t="str">
        <f t="shared" si="10"/>
        <v/>
      </c>
    </row>
    <row r="584" spans="1:2">
      <c r="A584" s="3"/>
      <c r="B584" s="21" t="str">
        <f t="shared" si="10"/>
        <v/>
      </c>
    </row>
    <row r="585" spans="1:2">
      <c r="A585" s="3"/>
      <c r="B585" s="21" t="str">
        <f t="shared" si="10"/>
        <v/>
      </c>
    </row>
    <row r="586" spans="1:2">
      <c r="A586" s="3"/>
      <c r="B586" s="21" t="str">
        <f t="shared" si="10"/>
        <v/>
      </c>
    </row>
    <row r="587" spans="1:2">
      <c r="A587" s="3"/>
      <c r="B587" s="21" t="str">
        <f t="shared" si="10"/>
        <v/>
      </c>
    </row>
    <row r="588" spans="1:2">
      <c r="A588" s="3"/>
      <c r="B588" s="21" t="str">
        <f t="shared" si="10"/>
        <v/>
      </c>
    </row>
    <row r="589" spans="1:2">
      <c r="A589" s="3"/>
      <c r="B589" s="21" t="str">
        <f t="shared" si="10"/>
        <v/>
      </c>
    </row>
    <row r="590" spans="1:2">
      <c r="A590" s="3"/>
      <c r="B590" s="21" t="str">
        <f t="shared" si="10"/>
        <v/>
      </c>
    </row>
    <row r="591" spans="1:2">
      <c r="A591" s="3"/>
      <c r="B591" s="21" t="str">
        <f t="shared" si="10"/>
        <v/>
      </c>
    </row>
    <row r="592" spans="1:2">
      <c r="A592" s="3"/>
      <c r="B592" s="21" t="str">
        <f t="shared" si="10"/>
        <v/>
      </c>
    </row>
    <row r="593" spans="1:2">
      <c r="A593" s="3"/>
      <c r="B593" s="21" t="str">
        <f t="shared" si="10"/>
        <v/>
      </c>
    </row>
    <row r="594" spans="1:2">
      <c r="A594" s="3"/>
      <c r="B594" s="21" t="str">
        <f t="shared" si="10"/>
        <v/>
      </c>
    </row>
    <row r="595" spans="1:2">
      <c r="A595" s="3"/>
      <c r="B595" s="21" t="str">
        <f t="shared" si="10"/>
        <v/>
      </c>
    </row>
    <row r="596" spans="1:2">
      <c r="A596" s="3"/>
      <c r="B596" s="21" t="str">
        <f t="shared" si="10"/>
        <v/>
      </c>
    </row>
    <row r="597" spans="1:2">
      <c r="A597" s="3"/>
      <c r="B597" s="21" t="str">
        <f t="shared" si="10"/>
        <v/>
      </c>
    </row>
    <row r="598" spans="1:2">
      <c r="A598" s="3"/>
      <c r="B598" s="21" t="str">
        <f t="shared" si="10"/>
        <v/>
      </c>
    </row>
    <row r="599" spans="1:2">
      <c r="A599" s="3"/>
      <c r="B599" s="21" t="str">
        <f t="shared" si="10"/>
        <v/>
      </c>
    </row>
    <row r="600" spans="1:2">
      <c r="A600" s="3"/>
      <c r="B600" s="21" t="str">
        <f t="shared" si="10"/>
        <v/>
      </c>
    </row>
    <row r="601" spans="1:2">
      <c r="A601" s="3"/>
      <c r="B601" s="21" t="str">
        <f t="shared" si="10"/>
        <v/>
      </c>
    </row>
    <row r="602" spans="1:2">
      <c r="A602" s="3"/>
      <c r="B602" s="21" t="str">
        <f t="shared" si="10"/>
        <v/>
      </c>
    </row>
    <row r="603" spans="1:2">
      <c r="A603" s="3"/>
      <c r="B603" s="21" t="str">
        <f t="shared" si="10"/>
        <v/>
      </c>
    </row>
    <row r="604" spans="1:2">
      <c r="A604" s="3"/>
      <c r="B604" s="21" t="str">
        <f t="shared" si="10"/>
        <v/>
      </c>
    </row>
    <row r="605" spans="1:2">
      <c r="A605" s="3"/>
      <c r="B605" s="21" t="str">
        <f t="shared" si="10"/>
        <v/>
      </c>
    </row>
    <row r="606" spans="1:2">
      <c r="A606" s="3"/>
      <c r="B606" s="21" t="str">
        <f t="shared" ref="B606:B669" si="11">IF(NOT(ISBLANK(A606)),A606&amp;"\n","")</f>
        <v/>
      </c>
    </row>
    <row r="607" spans="1:2">
      <c r="A607" s="3"/>
      <c r="B607" s="21" t="str">
        <f t="shared" si="11"/>
        <v/>
      </c>
    </row>
    <row r="608" spans="1:2">
      <c r="A608" s="3"/>
      <c r="B608" s="21" t="str">
        <f t="shared" si="11"/>
        <v/>
      </c>
    </row>
    <row r="609" spans="1:2">
      <c r="A609" s="3"/>
      <c r="B609" s="21" t="str">
        <f t="shared" si="11"/>
        <v/>
      </c>
    </row>
    <row r="610" spans="1:2">
      <c r="A610" s="3"/>
      <c r="B610" s="21" t="str">
        <f t="shared" si="11"/>
        <v/>
      </c>
    </row>
    <row r="611" spans="1:2">
      <c r="A611" s="3"/>
      <c r="B611" s="21" t="str">
        <f t="shared" si="11"/>
        <v/>
      </c>
    </row>
    <row r="612" spans="1:2">
      <c r="A612" s="3"/>
      <c r="B612" s="21" t="str">
        <f t="shared" si="11"/>
        <v/>
      </c>
    </row>
    <row r="613" spans="1:2">
      <c r="A613" s="3"/>
      <c r="B613" s="21" t="str">
        <f t="shared" si="11"/>
        <v/>
      </c>
    </row>
    <row r="614" spans="1:2">
      <c r="A614" s="3"/>
      <c r="B614" s="21" t="str">
        <f t="shared" si="11"/>
        <v/>
      </c>
    </row>
    <row r="615" spans="1:2">
      <c r="A615" s="3"/>
      <c r="B615" s="21" t="str">
        <f t="shared" si="11"/>
        <v/>
      </c>
    </row>
    <row r="616" spans="1:2">
      <c r="A616" s="3"/>
      <c r="B616" s="21" t="str">
        <f t="shared" si="11"/>
        <v/>
      </c>
    </row>
    <row r="617" spans="1:2">
      <c r="A617" s="3"/>
      <c r="B617" s="21" t="str">
        <f t="shared" si="11"/>
        <v/>
      </c>
    </row>
    <row r="618" spans="1:2">
      <c r="A618" s="3"/>
      <c r="B618" s="21" t="str">
        <f t="shared" si="11"/>
        <v/>
      </c>
    </row>
    <row r="619" spans="1:2">
      <c r="A619" s="3"/>
      <c r="B619" s="21" t="str">
        <f t="shared" si="11"/>
        <v/>
      </c>
    </row>
    <row r="620" spans="1:2">
      <c r="A620" s="3"/>
      <c r="B620" s="21" t="str">
        <f t="shared" si="11"/>
        <v/>
      </c>
    </row>
    <row r="621" spans="1:2">
      <c r="A621" s="3"/>
      <c r="B621" s="21" t="str">
        <f t="shared" si="11"/>
        <v/>
      </c>
    </row>
    <row r="622" spans="1:2">
      <c r="A622" s="3"/>
      <c r="B622" s="21" t="str">
        <f t="shared" si="11"/>
        <v/>
      </c>
    </row>
    <row r="623" spans="1:2">
      <c r="A623" s="3"/>
      <c r="B623" s="21" t="str">
        <f t="shared" si="11"/>
        <v/>
      </c>
    </row>
    <row r="624" spans="1:2">
      <c r="A624" s="3"/>
      <c r="B624" s="21" t="str">
        <f t="shared" si="11"/>
        <v/>
      </c>
    </row>
    <row r="625" spans="1:2">
      <c r="A625" s="3"/>
      <c r="B625" s="21" t="str">
        <f t="shared" si="11"/>
        <v/>
      </c>
    </row>
    <row r="626" spans="1:2">
      <c r="A626" s="3"/>
      <c r="B626" s="21" t="str">
        <f t="shared" si="11"/>
        <v/>
      </c>
    </row>
    <row r="627" spans="1:2">
      <c r="A627" s="3"/>
      <c r="B627" s="21" t="str">
        <f t="shared" si="11"/>
        <v/>
      </c>
    </row>
    <row r="628" spans="1:2">
      <c r="A628" s="3"/>
      <c r="B628" s="21" t="str">
        <f t="shared" si="11"/>
        <v/>
      </c>
    </row>
    <row r="629" spans="1:2">
      <c r="A629" s="3"/>
      <c r="B629" s="21" t="str">
        <f t="shared" si="11"/>
        <v/>
      </c>
    </row>
    <row r="630" spans="1:2">
      <c r="A630" s="3"/>
      <c r="B630" s="21" t="str">
        <f t="shared" si="11"/>
        <v/>
      </c>
    </row>
    <row r="631" spans="1:2">
      <c r="A631" s="3"/>
      <c r="B631" s="21" t="str">
        <f t="shared" si="11"/>
        <v/>
      </c>
    </row>
    <row r="632" spans="1:2">
      <c r="A632" s="3"/>
      <c r="B632" s="21" t="str">
        <f t="shared" si="11"/>
        <v/>
      </c>
    </row>
    <row r="633" spans="1:2">
      <c r="A633" s="3"/>
      <c r="B633" s="21" t="str">
        <f t="shared" si="11"/>
        <v/>
      </c>
    </row>
    <row r="634" spans="1:2">
      <c r="A634" s="3"/>
      <c r="B634" s="21" t="str">
        <f t="shared" si="11"/>
        <v/>
      </c>
    </row>
    <row r="635" spans="1:2">
      <c r="A635" s="3"/>
      <c r="B635" s="21" t="str">
        <f t="shared" si="11"/>
        <v/>
      </c>
    </row>
    <row r="636" spans="1:2">
      <c r="A636" s="3"/>
      <c r="B636" s="21" t="str">
        <f t="shared" si="11"/>
        <v/>
      </c>
    </row>
    <row r="637" spans="1:2">
      <c r="A637" s="3"/>
      <c r="B637" s="21" t="str">
        <f t="shared" si="11"/>
        <v/>
      </c>
    </row>
    <row r="638" spans="1:2">
      <c r="A638" s="3"/>
      <c r="B638" s="21" t="str">
        <f t="shared" si="11"/>
        <v/>
      </c>
    </row>
    <row r="639" spans="1:2">
      <c r="A639" s="3"/>
      <c r="B639" s="21" t="str">
        <f t="shared" si="11"/>
        <v/>
      </c>
    </row>
    <row r="640" spans="1:2">
      <c r="A640" s="3"/>
      <c r="B640" s="21" t="str">
        <f t="shared" si="11"/>
        <v/>
      </c>
    </row>
    <row r="641" spans="1:2">
      <c r="A641" s="3"/>
      <c r="B641" s="21" t="str">
        <f t="shared" si="11"/>
        <v/>
      </c>
    </row>
    <row r="642" spans="1:2">
      <c r="A642" s="3"/>
      <c r="B642" s="21" t="str">
        <f t="shared" si="11"/>
        <v/>
      </c>
    </row>
    <row r="643" spans="1:2">
      <c r="A643" s="3"/>
      <c r="B643" s="21" t="str">
        <f t="shared" si="11"/>
        <v/>
      </c>
    </row>
    <row r="644" spans="1:2">
      <c r="A644" s="3"/>
      <c r="B644" s="21" t="str">
        <f t="shared" si="11"/>
        <v/>
      </c>
    </row>
    <row r="645" spans="1:2">
      <c r="A645" s="3"/>
      <c r="B645" s="21" t="str">
        <f t="shared" si="11"/>
        <v/>
      </c>
    </row>
    <row r="646" spans="1:2">
      <c r="A646" s="3"/>
      <c r="B646" s="21" t="str">
        <f t="shared" si="11"/>
        <v/>
      </c>
    </row>
    <row r="647" spans="1:2">
      <c r="A647" s="3"/>
      <c r="B647" s="21" t="str">
        <f t="shared" si="11"/>
        <v/>
      </c>
    </row>
    <row r="648" spans="1:2">
      <c r="A648" s="3"/>
      <c r="B648" s="21" t="str">
        <f t="shared" si="11"/>
        <v/>
      </c>
    </row>
    <row r="649" spans="1:2">
      <c r="A649" s="3"/>
      <c r="B649" s="21" t="str">
        <f t="shared" si="11"/>
        <v/>
      </c>
    </row>
    <row r="650" spans="1:2">
      <c r="A650" s="3"/>
      <c r="B650" s="21" t="str">
        <f t="shared" si="11"/>
        <v/>
      </c>
    </row>
    <row r="651" spans="1:2">
      <c r="A651" s="3"/>
      <c r="B651" s="21" t="str">
        <f t="shared" si="11"/>
        <v/>
      </c>
    </row>
    <row r="652" spans="1:2">
      <c r="A652" s="3"/>
      <c r="B652" s="21" t="str">
        <f t="shared" si="11"/>
        <v/>
      </c>
    </row>
    <row r="653" spans="1:2">
      <c r="A653" s="3"/>
      <c r="B653" s="21" t="str">
        <f t="shared" si="11"/>
        <v/>
      </c>
    </row>
    <row r="654" spans="1:2">
      <c r="A654" s="3"/>
      <c r="B654" s="21" t="str">
        <f t="shared" si="11"/>
        <v/>
      </c>
    </row>
    <row r="655" spans="1:2">
      <c r="A655" s="3"/>
      <c r="B655" s="21" t="str">
        <f t="shared" si="11"/>
        <v/>
      </c>
    </row>
    <row r="656" spans="1:2">
      <c r="A656" s="3"/>
      <c r="B656" s="21" t="str">
        <f t="shared" si="11"/>
        <v/>
      </c>
    </row>
    <row r="657" spans="1:2">
      <c r="A657" s="3"/>
      <c r="B657" s="21" t="str">
        <f t="shared" si="11"/>
        <v/>
      </c>
    </row>
    <row r="658" spans="1:2">
      <c r="A658" s="3"/>
      <c r="B658" s="21" t="str">
        <f t="shared" si="11"/>
        <v/>
      </c>
    </row>
    <row r="659" spans="1:2">
      <c r="A659" s="3"/>
      <c r="B659" s="21" t="str">
        <f t="shared" si="11"/>
        <v/>
      </c>
    </row>
    <row r="660" spans="1:2">
      <c r="A660" s="3"/>
      <c r="B660" s="21" t="str">
        <f t="shared" si="11"/>
        <v/>
      </c>
    </row>
    <row r="661" spans="1:2">
      <c r="A661" s="3"/>
      <c r="B661" s="21" t="str">
        <f t="shared" si="11"/>
        <v/>
      </c>
    </row>
    <row r="662" spans="1:2">
      <c r="A662" s="3"/>
      <c r="B662" s="21" t="str">
        <f t="shared" si="11"/>
        <v/>
      </c>
    </row>
    <row r="663" spans="1:2">
      <c r="A663" s="3"/>
      <c r="B663" s="21" t="str">
        <f t="shared" si="11"/>
        <v/>
      </c>
    </row>
    <row r="664" spans="1:2">
      <c r="A664" s="3"/>
      <c r="B664" s="21" t="str">
        <f t="shared" si="11"/>
        <v/>
      </c>
    </row>
    <row r="665" spans="1:2">
      <c r="A665" s="3"/>
      <c r="B665" s="21" t="str">
        <f t="shared" si="11"/>
        <v/>
      </c>
    </row>
    <row r="666" spans="1:2">
      <c r="A666" s="3"/>
      <c r="B666" s="21" t="str">
        <f t="shared" si="11"/>
        <v/>
      </c>
    </row>
    <row r="667" spans="1:2">
      <c r="A667" s="3"/>
      <c r="B667" s="21" t="str">
        <f t="shared" si="11"/>
        <v/>
      </c>
    </row>
    <row r="668" spans="1:2">
      <c r="A668" s="3"/>
      <c r="B668" s="21" t="str">
        <f t="shared" si="11"/>
        <v/>
      </c>
    </row>
    <row r="669" spans="1:2">
      <c r="A669" s="3"/>
      <c r="B669" s="21" t="str">
        <f t="shared" si="11"/>
        <v/>
      </c>
    </row>
    <row r="670" spans="1:2">
      <c r="A670" s="3"/>
      <c r="B670" s="21" t="str">
        <f t="shared" ref="B670:B733" si="12">IF(NOT(ISBLANK(A670)),A670&amp;"\n","")</f>
        <v/>
      </c>
    </row>
    <row r="671" spans="1:2">
      <c r="A671" s="3"/>
      <c r="B671" s="21" t="str">
        <f t="shared" si="12"/>
        <v/>
      </c>
    </row>
    <row r="672" spans="1:2">
      <c r="A672" s="3"/>
      <c r="B672" s="21" t="str">
        <f t="shared" si="12"/>
        <v/>
      </c>
    </row>
    <row r="673" spans="1:2">
      <c r="A673" s="3"/>
      <c r="B673" s="21" t="str">
        <f t="shared" si="12"/>
        <v/>
      </c>
    </row>
    <row r="674" spans="1:2">
      <c r="A674" s="3"/>
      <c r="B674" s="21" t="str">
        <f t="shared" si="12"/>
        <v/>
      </c>
    </row>
    <row r="675" spans="1:2">
      <c r="A675" s="3"/>
      <c r="B675" s="21" t="str">
        <f t="shared" si="12"/>
        <v/>
      </c>
    </row>
    <row r="676" spans="1:2">
      <c r="A676" s="3"/>
      <c r="B676" s="21" t="str">
        <f t="shared" si="12"/>
        <v/>
      </c>
    </row>
    <row r="677" spans="1:2">
      <c r="A677" s="3"/>
      <c r="B677" s="21" t="str">
        <f t="shared" si="12"/>
        <v/>
      </c>
    </row>
    <row r="678" spans="1:2">
      <c r="A678" s="3"/>
      <c r="B678" s="21" t="str">
        <f t="shared" si="12"/>
        <v/>
      </c>
    </row>
    <row r="679" spans="1:2">
      <c r="A679" s="3"/>
      <c r="B679" s="21" t="str">
        <f t="shared" si="12"/>
        <v/>
      </c>
    </row>
    <row r="680" spans="1:2">
      <c r="A680" s="3"/>
      <c r="B680" s="21" t="str">
        <f t="shared" si="12"/>
        <v/>
      </c>
    </row>
    <row r="681" spans="1:2">
      <c r="A681" s="3"/>
      <c r="B681" s="21" t="str">
        <f t="shared" si="12"/>
        <v/>
      </c>
    </row>
    <row r="682" spans="1:2">
      <c r="A682" s="3"/>
      <c r="B682" s="21" t="str">
        <f t="shared" si="12"/>
        <v/>
      </c>
    </row>
    <row r="683" spans="1:2">
      <c r="A683" s="3"/>
      <c r="B683" s="21" t="str">
        <f t="shared" si="12"/>
        <v/>
      </c>
    </row>
    <row r="684" spans="1:2">
      <c r="A684" s="3"/>
      <c r="B684" s="21" t="str">
        <f t="shared" si="12"/>
        <v/>
      </c>
    </row>
    <row r="685" spans="1:2">
      <c r="A685" s="3"/>
      <c r="B685" s="21" t="str">
        <f t="shared" si="12"/>
        <v/>
      </c>
    </row>
    <row r="686" spans="1:2">
      <c r="A686" s="3"/>
      <c r="B686" s="21" t="str">
        <f t="shared" si="12"/>
        <v/>
      </c>
    </row>
    <row r="687" spans="1:2">
      <c r="A687" s="3"/>
      <c r="B687" s="21" t="str">
        <f t="shared" si="12"/>
        <v/>
      </c>
    </row>
    <row r="688" spans="1:2">
      <c r="A688" s="3"/>
      <c r="B688" s="21" t="str">
        <f t="shared" si="12"/>
        <v/>
      </c>
    </row>
    <row r="689" spans="1:2">
      <c r="A689" s="3"/>
      <c r="B689" s="21" t="str">
        <f t="shared" si="12"/>
        <v/>
      </c>
    </row>
    <row r="690" spans="1:2">
      <c r="A690" s="3"/>
      <c r="B690" s="21" t="str">
        <f t="shared" si="12"/>
        <v/>
      </c>
    </row>
    <row r="691" spans="1:2">
      <c r="A691" s="3"/>
      <c r="B691" s="21" t="str">
        <f t="shared" si="12"/>
        <v/>
      </c>
    </row>
    <row r="692" spans="1:2">
      <c r="A692" s="3"/>
      <c r="B692" s="21" t="str">
        <f t="shared" si="12"/>
        <v/>
      </c>
    </row>
    <row r="693" spans="1:2">
      <c r="A693" s="3"/>
      <c r="B693" s="21" t="str">
        <f t="shared" si="12"/>
        <v/>
      </c>
    </row>
    <row r="694" spans="1:2">
      <c r="A694" s="3"/>
      <c r="B694" s="21" t="str">
        <f t="shared" si="12"/>
        <v/>
      </c>
    </row>
    <row r="695" spans="1:2">
      <c r="A695" s="3"/>
      <c r="B695" s="21" t="str">
        <f t="shared" si="12"/>
        <v/>
      </c>
    </row>
    <row r="696" spans="1:2">
      <c r="A696" s="3"/>
      <c r="B696" s="21" t="str">
        <f t="shared" si="12"/>
        <v/>
      </c>
    </row>
    <row r="697" spans="1:2">
      <c r="A697" s="3"/>
      <c r="B697" s="21" t="str">
        <f t="shared" si="12"/>
        <v/>
      </c>
    </row>
    <row r="698" spans="1:2">
      <c r="A698" s="3"/>
      <c r="B698" s="21" t="str">
        <f t="shared" si="12"/>
        <v/>
      </c>
    </row>
    <row r="699" spans="1:2">
      <c r="A699" s="3"/>
      <c r="B699" s="21" t="str">
        <f t="shared" si="12"/>
        <v/>
      </c>
    </row>
    <row r="700" spans="1:2">
      <c r="A700" s="3"/>
      <c r="B700" s="21" t="str">
        <f t="shared" si="12"/>
        <v/>
      </c>
    </row>
    <row r="701" spans="1:2">
      <c r="A701" s="3"/>
      <c r="B701" s="21" t="str">
        <f t="shared" si="12"/>
        <v/>
      </c>
    </row>
    <row r="702" spans="1:2">
      <c r="A702" s="3"/>
      <c r="B702" s="21" t="str">
        <f t="shared" si="12"/>
        <v/>
      </c>
    </row>
    <row r="703" spans="1:2">
      <c r="A703" s="3"/>
      <c r="B703" s="21" t="str">
        <f t="shared" si="12"/>
        <v/>
      </c>
    </row>
    <row r="704" spans="1:2">
      <c r="A704" s="3"/>
      <c r="B704" s="21" t="str">
        <f t="shared" si="12"/>
        <v/>
      </c>
    </row>
    <row r="705" spans="1:2">
      <c r="A705" s="3"/>
      <c r="B705" s="21" t="str">
        <f t="shared" si="12"/>
        <v/>
      </c>
    </row>
    <row r="706" spans="1:2">
      <c r="A706" s="3"/>
      <c r="B706" s="21" t="str">
        <f t="shared" si="12"/>
        <v/>
      </c>
    </row>
    <row r="707" spans="1:2">
      <c r="A707" s="3"/>
      <c r="B707" s="21" t="str">
        <f t="shared" si="12"/>
        <v/>
      </c>
    </row>
    <row r="708" spans="1:2">
      <c r="A708" s="3"/>
      <c r="B708" s="21" t="str">
        <f t="shared" si="12"/>
        <v/>
      </c>
    </row>
    <row r="709" spans="1:2">
      <c r="A709" s="3"/>
      <c r="B709" s="21" t="str">
        <f t="shared" si="12"/>
        <v/>
      </c>
    </row>
    <row r="710" spans="1:2">
      <c r="A710" s="3"/>
      <c r="B710" s="21" t="str">
        <f t="shared" si="12"/>
        <v/>
      </c>
    </row>
    <row r="711" spans="1:2">
      <c r="A711" s="3"/>
      <c r="B711" s="21" t="str">
        <f t="shared" si="12"/>
        <v/>
      </c>
    </row>
    <row r="712" spans="1:2">
      <c r="A712" s="3"/>
      <c r="B712" s="21" t="str">
        <f t="shared" si="12"/>
        <v/>
      </c>
    </row>
    <row r="713" spans="1:2">
      <c r="A713" s="3"/>
      <c r="B713" s="21" t="str">
        <f t="shared" si="12"/>
        <v/>
      </c>
    </row>
    <row r="714" spans="1:2">
      <c r="A714" s="3"/>
      <c r="B714" s="21" t="str">
        <f t="shared" si="12"/>
        <v/>
      </c>
    </row>
    <row r="715" spans="1:2">
      <c r="A715" s="3"/>
      <c r="B715" s="21" t="str">
        <f t="shared" si="12"/>
        <v/>
      </c>
    </row>
    <row r="716" spans="1:2">
      <c r="A716" s="3"/>
      <c r="B716" s="21" t="str">
        <f t="shared" si="12"/>
        <v/>
      </c>
    </row>
    <row r="717" spans="1:2">
      <c r="A717" s="3"/>
      <c r="B717" s="21" t="str">
        <f t="shared" si="12"/>
        <v/>
      </c>
    </row>
    <row r="718" spans="1:2">
      <c r="A718" s="3"/>
      <c r="B718" s="21" t="str">
        <f t="shared" si="12"/>
        <v/>
      </c>
    </row>
    <row r="719" spans="1:2">
      <c r="A719" s="3"/>
      <c r="B719" s="21" t="str">
        <f t="shared" si="12"/>
        <v/>
      </c>
    </row>
    <row r="720" spans="1:2">
      <c r="A720" s="3"/>
      <c r="B720" s="21" t="str">
        <f t="shared" si="12"/>
        <v/>
      </c>
    </row>
    <row r="721" spans="1:2">
      <c r="A721" s="3"/>
      <c r="B721" s="21" t="str">
        <f t="shared" si="12"/>
        <v/>
      </c>
    </row>
    <row r="722" spans="1:2">
      <c r="A722" s="3"/>
      <c r="B722" s="21" t="str">
        <f t="shared" si="12"/>
        <v/>
      </c>
    </row>
    <row r="723" spans="1:2">
      <c r="A723" s="3"/>
      <c r="B723" s="21" t="str">
        <f t="shared" si="12"/>
        <v/>
      </c>
    </row>
    <row r="724" spans="1:2">
      <c r="A724" s="3"/>
      <c r="B724" s="21" t="str">
        <f t="shared" si="12"/>
        <v/>
      </c>
    </row>
    <row r="725" spans="1:2">
      <c r="A725" s="3"/>
      <c r="B725" s="21" t="str">
        <f t="shared" si="12"/>
        <v/>
      </c>
    </row>
    <row r="726" spans="1:2">
      <c r="A726" s="3"/>
      <c r="B726" s="21" t="str">
        <f t="shared" si="12"/>
        <v/>
      </c>
    </row>
    <row r="727" spans="1:2">
      <c r="A727" s="3"/>
      <c r="B727" s="21" t="str">
        <f t="shared" si="12"/>
        <v/>
      </c>
    </row>
    <row r="728" spans="1:2">
      <c r="A728" s="3"/>
      <c r="B728" s="21" t="str">
        <f t="shared" si="12"/>
        <v/>
      </c>
    </row>
    <row r="729" spans="1:2">
      <c r="A729" s="3"/>
      <c r="B729" s="21" t="str">
        <f t="shared" si="12"/>
        <v/>
      </c>
    </row>
    <row r="730" spans="1:2">
      <c r="A730" s="3"/>
      <c r="B730" s="21" t="str">
        <f t="shared" si="12"/>
        <v/>
      </c>
    </row>
    <row r="731" spans="1:2">
      <c r="A731" s="3"/>
      <c r="B731" s="21" t="str">
        <f t="shared" si="12"/>
        <v/>
      </c>
    </row>
    <row r="732" spans="1:2">
      <c r="A732" s="3"/>
      <c r="B732" s="21" t="str">
        <f t="shared" si="12"/>
        <v/>
      </c>
    </row>
    <row r="733" spans="1:2">
      <c r="A733" s="3"/>
      <c r="B733" s="21" t="str">
        <f t="shared" si="12"/>
        <v/>
      </c>
    </row>
    <row r="734" spans="1:2">
      <c r="A734" s="3"/>
      <c r="B734" s="21" t="str">
        <f t="shared" ref="B734:B797" si="13">IF(NOT(ISBLANK(A734)),A734&amp;"\n","")</f>
        <v/>
      </c>
    </row>
    <row r="735" spans="1:2">
      <c r="A735" s="3"/>
      <c r="B735" s="21" t="str">
        <f t="shared" si="13"/>
        <v/>
      </c>
    </row>
    <row r="736" spans="1:2">
      <c r="A736" s="3"/>
      <c r="B736" s="21" t="str">
        <f t="shared" si="13"/>
        <v/>
      </c>
    </row>
    <row r="737" spans="1:2">
      <c r="A737" s="3"/>
      <c r="B737" s="21" t="str">
        <f t="shared" si="13"/>
        <v/>
      </c>
    </row>
    <row r="738" spans="1:2">
      <c r="A738" s="3"/>
      <c r="B738" s="21" t="str">
        <f t="shared" si="13"/>
        <v/>
      </c>
    </row>
    <row r="739" spans="1:2">
      <c r="A739" s="3"/>
      <c r="B739" s="21" t="str">
        <f t="shared" si="13"/>
        <v/>
      </c>
    </row>
    <row r="740" spans="1:2">
      <c r="A740" s="3"/>
      <c r="B740" s="21" t="str">
        <f t="shared" si="13"/>
        <v/>
      </c>
    </row>
    <row r="741" spans="1:2">
      <c r="A741" s="3"/>
      <c r="B741" s="21" t="str">
        <f t="shared" si="13"/>
        <v/>
      </c>
    </row>
    <row r="742" spans="1:2">
      <c r="A742" s="3"/>
      <c r="B742" s="21" t="str">
        <f t="shared" si="13"/>
        <v/>
      </c>
    </row>
    <row r="743" spans="1:2">
      <c r="A743" s="3"/>
      <c r="B743" s="21" t="str">
        <f t="shared" si="13"/>
        <v/>
      </c>
    </row>
    <row r="744" spans="1:2">
      <c r="A744" s="3"/>
      <c r="B744" s="21" t="str">
        <f t="shared" si="13"/>
        <v/>
      </c>
    </row>
    <row r="745" spans="1:2">
      <c r="A745" s="3"/>
      <c r="B745" s="21" t="str">
        <f t="shared" si="13"/>
        <v/>
      </c>
    </row>
    <row r="746" spans="1:2">
      <c r="A746" s="3"/>
      <c r="B746" s="21" t="str">
        <f t="shared" si="13"/>
        <v/>
      </c>
    </row>
    <row r="747" spans="1:2">
      <c r="A747" s="3"/>
      <c r="B747" s="21" t="str">
        <f t="shared" si="13"/>
        <v/>
      </c>
    </row>
    <row r="748" spans="1:2">
      <c r="A748" s="3"/>
      <c r="B748" s="21" t="str">
        <f t="shared" si="13"/>
        <v/>
      </c>
    </row>
    <row r="749" spans="1:2">
      <c r="A749" s="3"/>
      <c r="B749" s="21" t="str">
        <f t="shared" si="13"/>
        <v/>
      </c>
    </row>
    <row r="750" spans="1:2">
      <c r="A750" s="3"/>
      <c r="B750" s="21" t="str">
        <f t="shared" si="13"/>
        <v/>
      </c>
    </row>
    <row r="751" spans="1:2">
      <c r="A751" s="3"/>
      <c r="B751" s="21" t="str">
        <f t="shared" si="13"/>
        <v/>
      </c>
    </row>
    <row r="752" spans="1:2">
      <c r="A752" s="3"/>
      <c r="B752" s="21" t="str">
        <f t="shared" si="13"/>
        <v/>
      </c>
    </row>
    <row r="753" spans="1:2">
      <c r="A753" s="3"/>
      <c r="B753" s="21" t="str">
        <f t="shared" si="13"/>
        <v/>
      </c>
    </row>
    <row r="754" spans="1:2">
      <c r="A754" s="3"/>
      <c r="B754" s="21" t="str">
        <f t="shared" si="13"/>
        <v/>
      </c>
    </row>
    <row r="755" spans="1:2">
      <c r="A755" s="3"/>
      <c r="B755" s="21" t="str">
        <f t="shared" si="13"/>
        <v/>
      </c>
    </row>
    <row r="756" spans="1:2">
      <c r="A756" s="3"/>
      <c r="B756" s="21" t="str">
        <f t="shared" si="13"/>
        <v/>
      </c>
    </row>
    <row r="757" spans="1:2">
      <c r="A757" s="3"/>
      <c r="B757" s="21" t="str">
        <f t="shared" si="13"/>
        <v/>
      </c>
    </row>
    <row r="758" spans="1:2">
      <c r="A758" s="3"/>
      <c r="B758" s="21" t="str">
        <f t="shared" si="13"/>
        <v/>
      </c>
    </row>
    <row r="759" spans="1:2">
      <c r="A759" s="3"/>
      <c r="B759" s="21" t="str">
        <f t="shared" si="13"/>
        <v/>
      </c>
    </row>
    <row r="760" spans="1:2">
      <c r="A760" s="3"/>
      <c r="B760" s="21" t="str">
        <f t="shared" si="13"/>
        <v/>
      </c>
    </row>
    <row r="761" spans="1:2">
      <c r="A761" s="3"/>
      <c r="B761" s="21" t="str">
        <f t="shared" si="13"/>
        <v/>
      </c>
    </row>
    <row r="762" spans="1:2">
      <c r="A762" s="3"/>
      <c r="B762" s="21" t="str">
        <f t="shared" si="13"/>
        <v/>
      </c>
    </row>
    <row r="763" spans="1:2">
      <c r="A763" s="3"/>
      <c r="B763" s="21" t="str">
        <f t="shared" si="13"/>
        <v/>
      </c>
    </row>
    <row r="764" spans="1:2">
      <c r="A764" s="3"/>
      <c r="B764" s="21" t="str">
        <f t="shared" si="13"/>
        <v/>
      </c>
    </row>
    <row r="765" spans="1:2">
      <c r="A765" s="3"/>
      <c r="B765" s="21" t="str">
        <f t="shared" si="13"/>
        <v/>
      </c>
    </row>
    <row r="766" spans="1:2">
      <c r="A766" s="3"/>
      <c r="B766" s="21" t="str">
        <f t="shared" si="13"/>
        <v/>
      </c>
    </row>
    <row r="767" spans="1:2">
      <c r="A767" s="3"/>
      <c r="B767" s="21" t="str">
        <f t="shared" si="13"/>
        <v/>
      </c>
    </row>
    <row r="768" spans="1:2">
      <c r="A768" s="3"/>
      <c r="B768" s="21" t="str">
        <f t="shared" si="13"/>
        <v/>
      </c>
    </row>
    <row r="769" spans="1:2">
      <c r="A769" s="3"/>
      <c r="B769" s="21" t="str">
        <f t="shared" si="13"/>
        <v/>
      </c>
    </row>
    <row r="770" spans="1:2">
      <c r="A770" s="3"/>
      <c r="B770" s="21" t="str">
        <f t="shared" si="13"/>
        <v/>
      </c>
    </row>
    <row r="771" spans="1:2">
      <c r="A771" s="3"/>
      <c r="B771" s="21" t="str">
        <f t="shared" si="13"/>
        <v/>
      </c>
    </row>
    <row r="772" spans="1:2">
      <c r="A772" s="3"/>
      <c r="B772" s="21" t="str">
        <f t="shared" si="13"/>
        <v/>
      </c>
    </row>
    <row r="773" spans="1:2">
      <c r="A773" s="3"/>
      <c r="B773" s="21" t="str">
        <f t="shared" si="13"/>
        <v/>
      </c>
    </row>
    <row r="774" spans="1:2">
      <c r="A774" s="3"/>
      <c r="B774" s="21" t="str">
        <f t="shared" si="13"/>
        <v/>
      </c>
    </row>
    <row r="775" spans="1:2">
      <c r="A775" s="3"/>
      <c r="B775" s="21" t="str">
        <f t="shared" si="13"/>
        <v/>
      </c>
    </row>
    <row r="776" spans="1:2">
      <c r="A776" s="3"/>
      <c r="B776" s="21" t="str">
        <f t="shared" si="13"/>
        <v/>
      </c>
    </row>
    <row r="777" spans="1:2">
      <c r="A777" s="3"/>
      <c r="B777" s="21" t="str">
        <f t="shared" si="13"/>
        <v/>
      </c>
    </row>
    <row r="778" spans="1:2">
      <c r="A778" s="3"/>
      <c r="B778" s="21" t="str">
        <f t="shared" si="13"/>
        <v/>
      </c>
    </row>
    <row r="779" spans="1:2">
      <c r="A779" s="3"/>
      <c r="B779" s="21" t="str">
        <f t="shared" si="13"/>
        <v/>
      </c>
    </row>
    <row r="780" spans="1:2">
      <c r="A780" s="3"/>
      <c r="B780" s="21" t="str">
        <f t="shared" si="13"/>
        <v/>
      </c>
    </row>
    <row r="781" spans="1:2">
      <c r="A781" s="3"/>
      <c r="B781" s="21" t="str">
        <f t="shared" si="13"/>
        <v/>
      </c>
    </row>
    <row r="782" spans="1:2">
      <c r="A782" s="3"/>
      <c r="B782" s="21" t="str">
        <f t="shared" si="13"/>
        <v/>
      </c>
    </row>
    <row r="783" spans="1:2">
      <c r="A783" s="3"/>
      <c r="B783" s="21" t="str">
        <f t="shared" si="13"/>
        <v/>
      </c>
    </row>
    <row r="784" spans="1:2">
      <c r="A784" s="3"/>
      <c r="B784" s="21" t="str">
        <f t="shared" si="13"/>
        <v/>
      </c>
    </row>
    <row r="785" spans="1:2">
      <c r="A785" s="3"/>
      <c r="B785" s="21" t="str">
        <f t="shared" si="13"/>
        <v/>
      </c>
    </row>
    <row r="786" spans="1:2">
      <c r="A786" s="3"/>
      <c r="B786" s="21" t="str">
        <f t="shared" si="13"/>
        <v/>
      </c>
    </row>
    <row r="787" spans="1:2">
      <c r="A787" s="3"/>
      <c r="B787" s="21" t="str">
        <f t="shared" si="13"/>
        <v/>
      </c>
    </row>
    <row r="788" spans="1:2">
      <c r="A788" s="3"/>
      <c r="B788" s="21" t="str">
        <f t="shared" si="13"/>
        <v/>
      </c>
    </row>
    <row r="789" spans="1:2">
      <c r="A789" s="3"/>
      <c r="B789" s="21" t="str">
        <f t="shared" si="13"/>
        <v/>
      </c>
    </row>
    <row r="790" spans="1:2">
      <c r="A790" s="3"/>
      <c r="B790" s="21" t="str">
        <f t="shared" si="13"/>
        <v/>
      </c>
    </row>
    <row r="791" spans="1:2">
      <c r="A791" s="3"/>
      <c r="B791" s="21" t="str">
        <f t="shared" si="13"/>
        <v/>
      </c>
    </row>
    <row r="792" spans="1:2">
      <c r="A792" s="3"/>
      <c r="B792" s="21" t="str">
        <f t="shared" si="13"/>
        <v/>
      </c>
    </row>
    <row r="793" spans="1:2">
      <c r="A793" s="3"/>
      <c r="B793" s="21" t="str">
        <f t="shared" si="13"/>
        <v/>
      </c>
    </row>
    <row r="794" spans="1:2">
      <c r="A794" s="3"/>
      <c r="B794" s="21" t="str">
        <f t="shared" si="13"/>
        <v/>
      </c>
    </row>
    <row r="795" spans="1:2">
      <c r="A795" s="3"/>
      <c r="B795" s="21" t="str">
        <f t="shared" si="13"/>
        <v/>
      </c>
    </row>
    <row r="796" spans="1:2">
      <c r="A796" s="3"/>
      <c r="B796" s="21" t="str">
        <f t="shared" si="13"/>
        <v/>
      </c>
    </row>
    <row r="797" spans="1:2">
      <c r="A797" s="3"/>
      <c r="B797" s="21" t="str">
        <f t="shared" si="13"/>
        <v/>
      </c>
    </row>
    <row r="798" spans="1:2">
      <c r="A798" s="3"/>
      <c r="B798" s="21" t="str">
        <f t="shared" ref="B798:B861" si="14">IF(NOT(ISBLANK(A798)),A798&amp;"\n","")</f>
        <v/>
      </c>
    </row>
    <row r="799" spans="1:2">
      <c r="A799" s="3"/>
      <c r="B799" s="21" t="str">
        <f t="shared" si="14"/>
        <v/>
      </c>
    </row>
    <row r="800" spans="1:2">
      <c r="A800" s="3"/>
      <c r="B800" s="21" t="str">
        <f t="shared" si="14"/>
        <v/>
      </c>
    </row>
    <row r="801" spans="1:2">
      <c r="A801" s="3"/>
      <c r="B801" s="21" t="str">
        <f t="shared" si="14"/>
        <v/>
      </c>
    </row>
    <row r="802" spans="1:2">
      <c r="A802" s="3"/>
      <c r="B802" s="21" t="str">
        <f t="shared" si="14"/>
        <v/>
      </c>
    </row>
    <row r="803" spans="1:2">
      <c r="A803" s="3"/>
      <c r="B803" s="21" t="str">
        <f t="shared" si="14"/>
        <v/>
      </c>
    </row>
    <row r="804" spans="1:2">
      <c r="A804" s="3"/>
      <c r="B804" s="21" t="str">
        <f t="shared" si="14"/>
        <v/>
      </c>
    </row>
    <row r="805" spans="1:2">
      <c r="A805" s="3"/>
      <c r="B805" s="21" t="str">
        <f t="shared" si="14"/>
        <v/>
      </c>
    </row>
    <row r="806" spans="1:2">
      <c r="A806" s="3"/>
      <c r="B806" s="21" t="str">
        <f t="shared" si="14"/>
        <v/>
      </c>
    </row>
    <row r="807" spans="1:2">
      <c r="A807" s="3"/>
      <c r="B807" s="21" t="str">
        <f t="shared" si="14"/>
        <v/>
      </c>
    </row>
    <row r="808" spans="1:2">
      <c r="A808" s="3"/>
      <c r="B808" s="21" t="str">
        <f t="shared" si="14"/>
        <v/>
      </c>
    </row>
    <row r="809" spans="1:2">
      <c r="A809" s="3"/>
      <c r="B809" s="21" t="str">
        <f t="shared" si="14"/>
        <v/>
      </c>
    </row>
    <row r="810" spans="1:2">
      <c r="A810" s="3"/>
      <c r="B810" s="21" t="str">
        <f t="shared" si="14"/>
        <v/>
      </c>
    </row>
    <row r="811" spans="1:2">
      <c r="A811" s="3"/>
      <c r="B811" s="21" t="str">
        <f t="shared" si="14"/>
        <v/>
      </c>
    </row>
    <row r="812" spans="1:2">
      <c r="A812" s="3"/>
      <c r="B812" s="21" t="str">
        <f t="shared" si="14"/>
        <v/>
      </c>
    </row>
    <row r="813" spans="1:2">
      <c r="A813" s="3"/>
      <c r="B813" s="21" t="str">
        <f t="shared" si="14"/>
        <v/>
      </c>
    </row>
    <row r="814" spans="1:2">
      <c r="A814" s="3"/>
      <c r="B814" s="21" t="str">
        <f t="shared" si="14"/>
        <v/>
      </c>
    </row>
    <row r="815" spans="1:2">
      <c r="A815" s="3"/>
      <c r="B815" s="21" t="str">
        <f t="shared" si="14"/>
        <v/>
      </c>
    </row>
    <row r="816" spans="1:2">
      <c r="A816" s="3"/>
      <c r="B816" s="21" t="str">
        <f t="shared" si="14"/>
        <v/>
      </c>
    </row>
    <row r="817" spans="1:2">
      <c r="A817" s="3"/>
      <c r="B817" s="21" t="str">
        <f t="shared" si="14"/>
        <v/>
      </c>
    </row>
    <row r="818" spans="1:2">
      <c r="A818" s="3"/>
      <c r="B818" s="21" t="str">
        <f t="shared" si="14"/>
        <v/>
      </c>
    </row>
    <row r="819" spans="1:2">
      <c r="A819" s="3"/>
      <c r="B819" s="21" t="str">
        <f t="shared" si="14"/>
        <v/>
      </c>
    </row>
    <row r="820" spans="1:2">
      <c r="A820" s="3"/>
      <c r="B820" s="21" t="str">
        <f t="shared" si="14"/>
        <v/>
      </c>
    </row>
    <row r="821" spans="1:2">
      <c r="A821" s="3"/>
      <c r="B821" s="21" t="str">
        <f t="shared" si="14"/>
        <v/>
      </c>
    </row>
    <row r="822" spans="1:2">
      <c r="A822" s="3"/>
      <c r="B822" s="21" t="str">
        <f t="shared" si="14"/>
        <v/>
      </c>
    </row>
    <row r="823" spans="1:2">
      <c r="A823" s="3"/>
      <c r="B823" s="21" t="str">
        <f t="shared" si="14"/>
        <v/>
      </c>
    </row>
    <row r="824" spans="1:2">
      <c r="A824" s="3"/>
      <c r="B824" s="21" t="str">
        <f t="shared" si="14"/>
        <v/>
      </c>
    </row>
    <row r="825" spans="1:2">
      <c r="A825" s="3"/>
      <c r="B825" s="21" t="str">
        <f t="shared" si="14"/>
        <v/>
      </c>
    </row>
    <row r="826" spans="1:2">
      <c r="A826" s="3"/>
      <c r="B826" s="21" t="str">
        <f t="shared" si="14"/>
        <v/>
      </c>
    </row>
    <row r="827" spans="1:2">
      <c r="A827" s="3"/>
      <c r="B827" s="21" t="str">
        <f t="shared" si="14"/>
        <v/>
      </c>
    </row>
    <row r="828" spans="1:2">
      <c r="A828" s="3"/>
      <c r="B828" s="21" t="str">
        <f t="shared" si="14"/>
        <v/>
      </c>
    </row>
    <row r="829" spans="1:2">
      <c r="A829" s="3"/>
      <c r="B829" s="21" t="str">
        <f t="shared" si="14"/>
        <v/>
      </c>
    </row>
    <row r="830" spans="1:2">
      <c r="A830" s="3"/>
      <c r="B830" s="21" t="str">
        <f t="shared" si="14"/>
        <v/>
      </c>
    </row>
    <row r="831" spans="1:2">
      <c r="A831" s="3"/>
      <c r="B831" s="21" t="str">
        <f t="shared" si="14"/>
        <v/>
      </c>
    </row>
    <row r="832" spans="1:2">
      <c r="A832" s="3"/>
      <c r="B832" s="21" t="str">
        <f t="shared" si="14"/>
        <v/>
      </c>
    </row>
    <row r="833" spans="1:2">
      <c r="A833" s="3"/>
      <c r="B833" s="21" t="str">
        <f t="shared" si="14"/>
        <v/>
      </c>
    </row>
    <row r="834" spans="1:2">
      <c r="A834" s="3"/>
      <c r="B834" s="21" t="str">
        <f t="shared" si="14"/>
        <v/>
      </c>
    </row>
    <row r="835" spans="1:2">
      <c r="A835" s="3"/>
      <c r="B835" s="21" t="str">
        <f t="shared" si="14"/>
        <v/>
      </c>
    </row>
    <row r="836" spans="1:2">
      <c r="A836" s="3"/>
      <c r="B836" s="21" t="str">
        <f t="shared" si="14"/>
        <v/>
      </c>
    </row>
    <row r="837" spans="1:2">
      <c r="A837" s="3"/>
      <c r="B837" s="21" t="str">
        <f t="shared" si="14"/>
        <v/>
      </c>
    </row>
    <row r="838" spans="1:2">
      <c r="A838" s="3"/>
      <c r="B838" s="21" t="str">
        <f t="shared" si="14"/>
        <v/>
      </c>
    </row>
    <row r="839" spans="1:2">
      <c r="A839" s="3"/>
      <c r="B839" s="21" t="str">
        <f t="shared" si="14"/>
        <v/>
      </c>
    </row>
    <row r="840" spans="1:2">
      <c r="A840" s="3"/>
      <c r="B840" s="21" t="str">
        <f t="shared" si="14"/>
        <v/>
      </c>
    </row>
    <row r="841" spans="1:2">
      <c r="A841" s="3"/>
      <c r="B841" s="21" t="str">
        <f t="shared" si="14"/>
        <v/>
      </c>
    </row>
    <row r="842" spans="1:2">
      <c r="A842" s="3"/>
      <c r="B842" s="21" t="str">
        <f t="shared" si="14"/>
        <v/>
      </c>
    </row>
    <row r="843" spans="1:2">
      <c r="A843" s="3"/>
      <c r="B843" s="21" t="str">
        <f t="shared" si="14"/>
        <v/>
      </c>
    </row>
    <row r="844" spans="1:2">
      <c r="A844" s="3"/>
      <c r="B844" s="21" t="str">
        <f t="shared" si="14"/>
        <v/>
      </c>
    </row>
    <row r="845" spans="1:2">
      <c r="A845" s="3"/>
      <c r="B845" s="21" t="str">
        <f t="shared" si="14"/>
        <v/>
      </c>
    </row>
    <row r="846" spans="1:2">
      <c r="A846" s="3"/>
      <c r="B846" s="21" t="str">
        <f t="shared" si="14"/>
        <v/>
      </c>
    </row>
    <row r="847" spans="1:2">
      <c r="A847" s="3"/>
      <c r="B847" s="21" t="str">
        <f t="shared" si="14"/>
        <v/>
      </c>
    </row>
    <row r="848" spans="1:2">
      <c r="A848" s="3"/>
      <c r="B848" s="21" t="str">
        <f t="shared" si="14"/>
        <v/>
      </c>
    </row>
    <row r="849" spans="1:2">
      <c r="A849" s="3"/>
      <c r="B849" s="21" t="str">
        <f t="shared" si="14"/>
        <v/>
      </c>
    </row>
    <row r="850" spans="1:2">
      <c r="A850" s="3"/>
      <c r="B850" s="21" t="str">
        <f t="shared" si="14"/>
        <v/>
      </c>
    </row>
    <row r="851" spans="1:2">
      <c r="A851" s="3"/>
      <c r="B851" s="21" t="str">
        <f t="shared" si="14"/>
        <v/>
      </c>
    </row>
    <row r="852" spans="1:2">
      <c r="A852" s="3"/>
      <c r="B852" s="21" t="str">
        <f t="shared" si="14"/>
        <v/>
      </c>
    </row>
    <row r="853" spans="1:2">
      <c r="A853" s="3"/>
      <c r="B853" s="21" t="str">
        <f t="shared" si="14"/>
        <v/>
      </c>
    </row>
    <row r="854" spans="1:2">
      <c r="A854" s="3"/>
      <c r="B854" s="21" t="str">
        <f t="shared" si="14"/>
        <v/>
      </c>
    </row>
    <row r="855" spans="1:2">
      <c r="A855" s="3"/>
      <c r="B855" s="21" t="str">
        <f t="shared" si="14"/>
        <v/>
      </c>
    </row>
    <row r="856" spans="1:2">
      <c r="A856" s="3"/>
      <c r="B856" s="21" t="str">
        <f t="shared" si="14"/>
        <v/>
      </c>
    </row>
    <row r="857" spans="1:2">
      <c r="A857" s="3"/>
      <c r="B857" s="21" t="str">
        <f t="shared" si="14"/>
        <v/>
      </c>
    </row>
    <row r="858" spans="1:2">
      <c r="A858" s="3"/>
      <c r="B858" s="21" t="str">
        <f t="shared" si="14"/>
        <v/>
      </c>
    </row>
    <row r="859" spans="1:2">
      <c r="A859" s="3"/>
      <c r="B859" s="21" t="str">
        <f t="shared" si="14"/>
        <v/>
      </c>
    </row>
    <row r="860" spans="1:2">
      <c r="A860" s="3"/>
      <c r="B860" s="21" t="str">
        <f t="shared" si="14"/>
        <v/>
      </c>
    </row>
    <row r="861" spans="1:2">
      <c r="A861" s="3"/>
      <c r="B861" s="21" t="str">
        <f t="shared" si="14"/>
        <v/>
      </c>
    </row>
    <row r="862" spans="1:2">
      <c r="A862" s="3"/>
      <c r="B862" s="21" t="str">
        <f t="shared" ref="B862:B925" si="15">IF(NOT(ISBLANK(A862)),A862&amp;"\n","")</f>
        <v/>
      </c>
    </row>
    <row r="863" spans="1:2">
      <c r="A863" s="3"/>
      <c r="B863" s="21" t="str">
        <f t="shared" si="15"/>
        <v/>
      </c>
    </row>
    <row r="864" spans="1:2">
      <c r="A864" s="3"/>
      <c r="B864" s="21" t="str">
        <f t="shared" si="15"/>
        <v/>
      </c>
    </row>
    <row r="865" spans="1:2">
      <c r="A865" s="3"/>
      <c r="B865" s="21" t="str">
        <f t="shared" si="15"/>
        <v/>
      </c>
    </row>
    <row r="866" spans="1:2">
      <c r="A866" s="3"/>
      <c r="B866" s="21" t="str">
        <f t="shared" si="15"/>
        <v/>
      </c>
    </row>
    <row r="867" spans="1:2">
      <c r="A867" s="3"/>
      <c r="B867" s="21" t="str">
        <f t="shared" si="15"/>
        <v/>
      </c>
    </row>
    <row r="868" spans="1:2">
      <c r="A868" s="3"/>
      <c r="B868" s="21" t="str">
        <f t="shared" si="15"/>
        <v/>
      </c>
    </row>
    <row r="869" spans="1:2">
      <c r="A869" s="3"/>
      <c r="B869" s="21" t="str">
        <f t="shared" si="15"/>
        <v/>
      </c>
    </row>
    <row r="870" spans="1:2">
      <c r="A870" s="3"/>
      <c r="B870" s="21" t="str">
        <f t="shared" si="15"/>
        <v/>
      </c>
    </row>
    <row r="871" spans="1:2">
      <c r="A871" s="3"/>
      <c r="B871" s="21" t="str">
        <f t="shared" si="15"/>
        <v/>
      </c>
    </row>
    <row r="872" spans="1:2">
      <c r="A872" s="3"/>
      <c r="B872" s="21" t="str">
        <f t="shared" si="15"/>
        <v/>
      </c>
    </row>
    <row r="873" spans="1:2">
      <c r="A873" s="3"/>
      <c r="B873" s="21" t="str">
        <f t="shared" si="15"/>
        <v/>
      </c>
    </row>
    <row r="874" spans="1:2">
      <c r="A874" s="3"/>
      <c r="B874" s="21" t="str">
        <f t="shared" si="15"/>
        <v/>
      </c>
    </row>
    <row r="875" spans="1:2">
      <c r="A875" s="3"/>
      <c r="B875" s="21" t="str">
        <f t="shared" si="15"/>
        <v/>
      </c>
    </row>
    <row r="876" spans="1:2">
      <c r="A876" s="3"/>
      <c r="B876" s="21" t="str">
        <f t="shared" si="15"/>
        <v/>
      </c>
    </row>
    <row r="877" spans="1:2">
      <c r="A877" s="3"/>
      <c r="B877" s="21" t="str">
        <f t="shared" si="15"/>
        <v/>
      </c>
    </row>
    <row r="878" spans="1:2">
      <c r="A878" s="3"/>
      <c r="B878" s="21" t="str">
        <f t="shared" si="15"/>
        <v/>
      </c>
    </row>
    <row r="879" spans="1:2">
      <c r="A879" s="3"/>
      <c r="B879" s="21" t="str">
        <f t="shared" si="15"/>
        <v/>
      </c>
    </row>
    <row r="880" spans="1:2">
      <c r="A880" s="3"/>
      <c r="B880" s="21" t="str">
        <f t="shared" si="15"/>
        <v/>
      </c>
    </row>
    <row r="881" spans="1:2">
      <c r="A881" s="3"/>
      <c r="B881" s="21" t="str">
        <f t="shared" si="15"/>
        <v/>
      </c>
    </row>
    <row r="882" spans="1:2">
      <c r="A882" s="3"/>
      <c r="B882" s="21" t="str">
        <f t="shared" si="15"/>
        <v/>
      </c>
    </row>
    <row r="883" spans="1:2">
      <c r="A883" s="3"/>
      <c r="B883" s="21" t="str">
        <f t="shared" si="15"/>
        <v/>
      </c>
    </row>
    <row r="884" spans="1:2">
      <c r="A884" s="3"/>
      <c r="B884" s="21" t="str">
        <f t="shared" si="15"/>
        <v/>
      </c>
    </row>
    <row r="885" spans="1:2">
      <c r="A885" s="3"/>
      <c r="B885" s="21" t="str">
        <f t="shared" si="15"/>
        <v/>
      </c>
    </row>
    <row r="886" spans="1:2">
      <c r="A886" s="3"/>
      <c r="B886" s="21" t="str">
        <f t="shared" si="15"/>
        <v/>
      </c>
    </row>
    <row r="887" spans="1:2">
      <c r="A887" s="3"/>
      <c r="B887" s="21" t="str">
        <f t="shared" si="15"/>
        <v/>
      </c>
    </row>
    <row r="888" spans="1:2">
      <c r="A888" s="3"/>
      <c r="B888" s="21" t="str">
        <f t="shared" si="15"/>
        <v/>
      </c>
    </row>
    <row r="889" spans="1:2">
      <c r="A889" s="3"/>
      <c r="B889" s="21" t="str">
        <f t="shared" si="15"/>
        <v/>
      </c>
    </row>
    <row r="890" spans="1:2">
      <c r="A890" s="3"/>
      <c r="B890" s="21" t="str">
        <f t="shared" si="15"/>
        <v/>
      </c>
    </row>
    <row r="891" spans="1:2">
      <c r="A891" s="3"/>
      <c r="B891" s="21" t="str">
        <f t="shared" si="15"/>
        <v/>
      </c>
    </row>
    <row r="892" spans="1:2">
      <c r="A892" s="3"/>
      <c r="B892" s="21" t="str">
        <f t="shared" si="15"/>
        <v/>
      </c>
    </row>
    <row r="893" spans="1:2">
      <c r="A893" s="3"/>
      <c r="B893" s="21" t="str">
        <f t="shared" si="15"/>
        <v/>
      </c>
    </row>
    <row r="894" spans="1:2">
      <c r="A894" s="3"/>
      <c r="B894" s="21" t="str">
        <f t="shared" si="15"/>
        <v/>
      </c>
    </row>
    <row r="895" spans="1:2">
      <c r="A895" s="3"/>
      <c r="B895" s="21" t="str">
        <f t="shared" si="15"/>
        <v/>
      </c>
    </row>
    <row r="896" spans="1:2">
      <c r="A896" s="3"/>
      <c r="B896" s="21" t="str">
        <f t="shared" si="15"/>
        <v/>
      </c>
    </row>
    <row r="897" spans="1:2">
      <c r="A897" s="3"/>
      <c r="B897" s="21" t="str">
        <f t="shared" si="15"/>
        <v/>
      </c>
    </row>
    <row r="898" spans="1:2">
      <c r="A898" s="3"/>
      <c r="B898" s="21" t="str">
        <f t="shared" si="15"/>
        <v/>
      </c>
    </row>
    <row r="899" spans="1:2">
      <c r="A899" s="3"/>
      <c r="B899" s="21" t="str">
        <f t="shared" si="15"/>
        <v/>
      </c>
    </row>
    <row r="900" spans="1:2">
      <c r="A900" s="3"/>
      <c r="B900" s="21" t="str">
        <f t="shared" si="15"/>
        <v/>
      </c>
    </row>
    <row r="901" spans="1:2">
      <c r="A901" s="3"/>
      <c r="B901" s="21" t="str">
        <f t="shared" si="15"/>
        <v/>
      </c>
    </row>
    <row r="902" spans="1:2">
      <c r="A902" s="3"/>
      <c r="B902" s="21" t="str">
        <f t="shared" si="15"/>
        <v/>
      </c>
    </row>
    <row r="903" spans="1:2">
      <c r="A903" s="3"/>
      <c r="B903" s="21" t="str">
        <f t="shared" si="15"/>
        <v/>
      </c>
    </row>
    <row r="904" spans="1:2">
      <c r="A904" s="3"/>
      <c r="B904" s="21" t="str">
        <f t="shared" si="15"/>
        <v/>
      </c>
    </row>
    <row r="905" spans="1:2">
      <c r="A905" s="3"/>
      <c r="B905" s="21" t="str">
        <f t="shared" si="15"/>
        <v/>
      </c>
    </row>
    <row r="906" spans="1:2">
      <c r="A906" s="3"/>
      <c r="B906" s="21" t="str">
        <f t="shared" si="15"/>
        <v/>
      </c>
    </row>
    <row r="907" spans="1:2">
      <c r="A907" s="3"/>
      <c r="B907" s="21" t="str">
        <f t="shared" si="15"/>
        <v/>
      </c>
    </row>
    <row r="908" spans="1:2">
      <c r="A908" s="3"/>
      <c r="B908" s="21" t="str">
        <f t="shared" si="15"/>
        <v/>
      </c>
    </row>
    <row r="909" spans="1:2">
      <c r="A909" s="3"/>
      <c r="B909" s="21" t="str">
        <f t="shared" si="15"/>
        <v/>
      </c>
    </row>
    <row r="910" spans="1:2">
      <c r="A910" s="3"/>
      <c r="B910" s="21" t="str">
        <f t="shared" si="15"/>
        <v/>
      </c>
    </row>
    <row r="911" spans="1:2">
      <c r="A911" s="3"/>
      <c r="B911" s="21" t="str">
        <f t="shared" si="15"/>
        <v/>
      </c>
    </row>
    <row r="912" spans="1:2">
      <c r="A912" s="3"/>
      <c r="B912" s="21" t="str">
        <f t="shared" si="15"/>
        <v/>
      </c>
    </row>
    <row r="913" spans="1:2">
      <c r="A913" s="3"/>
      <c r="B913" s="21" t="str">
        <f t="shared" si="15"/>
        <v/>
      </c>
    </row>
    <row r="914" spans="1:2">
      <c r="A914" s="3"/>
      <c r="B914" s="21" t="str">
        <f t="shared" si="15"/>
        <v/>
      </c>
    </row>
    <row r="915" spans="1:2">
      <c r="A915" s="3"/>
      <c r="B915" s="21" t="str">
        <f t="shared" si="15"/>
        <v/>
      </c>
    </row>
    <row r="916" spans="1:2">
      <c r="A916" s="3"/>
      <c r="B916" s="21" t="str">
        <f t="shared" si="15"/>
        <v/>
      </c>
    </row>
    <row r="917" spans="1:2">
      <c r="A917" s="3"/>
      <c r="B917" s="21" t="str">
        <f t="shared" si="15"/>
        <v/>
      </c>
    </row>
    <row r="918" spans="1:2">
      <c r="A918" s="3"/>
      <c r="B918" s="21" t="str">
        <f t="shared" si="15"/>
        <v/>
      </c>
    </row>
    <row r="919" spans="1:2">
      <c r="A919" s="3"/>
      <c r="B919" s="21" t="str">
        <f t="shared" si="15"/>
        <v/>
      </c>
    </row>
    <row r="920" spans="1:2">
      <c r="A920" s="3"/>
      <c r="B920" s="21" t="str">
        <f t="shared" si="15"/>
        <v/>
      </c>
    </row>
    <row r="921" spans="1:2">
      <c r="A921" s="3"/>
      <c r="B921" s="21" t="str">
        <f t="shared" si="15"/>
        <v/>
      </c>
    </row>
    <row r="922" spans="1:2">
      <c r="A922" s="3"/>
      <c r="B922" s="21" t="str">
        <f t="shared" si="15"/>
        <v/>
      </c>
    </row>
    <row r="923" spans="1:2">
      <c r="A923" s="3"/>
      <c r="B923" s="21" t="str">
        <f t="shared" si="15"/>
        <v/>
      </c>
    </row>
    <row r="924" spans="1:2">
      <c r="A924" s="3"/>
      <c r="B924" s="21" t="str">
        <f t="shared" si="15"/>
        <v/>
      </c>
    </row>
    <row r="925" spans="1:2">
      <c r="A925" s="3"/>
      <c r="B925" s="21" t="str">
        <f t="shared" si="15"/>
        <v/>
      </c>
    </row>
    <row r="926" spans="1:2">
      <c r="A926" s="3"/>
      <c r="B926" s="21" t="str">
        <f t="shared" ref="B926:B989" si="16">IF(NOT(ISBLANK(A926)),A926&amp;"\n","")</f>
        <v/>
      </c>
    </row>
    <row r="927" spans="1:2">
      <c r="A927" s="3"/>
      <c r="B927" s="21" t="str">
        <f t="shared" si="16"/>
        <v/>
      </c>
    </row>
    <row r="928" spans="1:2">
      <c r="A928" s="3"/>
      <c r="B928" s="21" t="str">
        <f t="shared" si="16"/>
        <v/>
      </c>
    </row>
    <row r="929" spans="1:2">
      <c r="A929" s="3"/>
      <c r="B929" s="21" t="str">
        <f t="shared" si="16"/>
        <v/>
      </c>
    </row>
    <row r="930" spans="1:2">
      <c r="A930" s="3"/>
      <c r="B930" s="21" t="str">
        <f t="shared" si="16"/>
        <v/>
      </c>
    </row>
    <row r="931" spans="1:2">
      <c r="A931" s="3"/>
      <c r="B931" s="21" t="str">
        <f t="shared" si="16"/>
        <v/>
      </c>
    </row>
    <row r="932" spans="1:2">
      <c r="A932" s="3"/>
      <c r="B932" s="21" t="str">
        <f t="shared" si="16"/>
        <v/>
      </c>
    </row>
    <row r="933" spans="1:2">
      <c r="A933" s="3"/>
      <c r="B933" s="21" t="str">
        <f t="shared" si="16"/>
        <v/>
      </c>
    </row>
    <row r="934" spans="1:2">
      <c r="A934" s="3"/>
      <c r="B934" s="21" t="str">
        <f t="shared" si="16"/>
        <v/>
      </c>
    </row>
    <row r="935" spans="1:2">
      <c r="A935" s="3"/>
      <c r="B935" s="21" t="str">
        <f t="shared" si="16"/>
        <v/>
      </c>
    </row>
    <row r="936" spans="1:2">
      <c r="A936" s="3"/>
      <c r="B936" s="21" t="str">
        <f t="shared" si="16"/>
        <v/>
      </c>
    </row>
    <row r="937" spans="1:2">
      <c r="A937" s="3"/>
      <c r="B937" s="21" t="str">
        <f t="shared" si="16"/>
        <v/>
      </c>
    </row>
    <row r="938" spans="1:2">
      <c r="A938" s="3"/>
      <c r="B938" s="21" t="str">
        <f t="shared" si="16"/>
        <v/>
      </c>
    </row>
    <row r="939" spans="1:2">
      <c r="A939" s="3"/>
      <c r="B939" s="21" t="str">
        <f t="shared" si="16"/>
        <v/>
      </c>
    </row>
    <row r="940" spans="1:2">
      <c r="A940" s="3"/>
      <c r="B940" s="21" t="str">
        <f t="shared" si="16"/>
        <v/>
      </c>
    </row>
    <row r="941" spans="1:2">
      <c r="A941" s="3"/>
      <c r="B941" s="21" t="str">
        <f t="shared" si="16"/>
        <v/>
      </c>
    </row>
    <row r="942" spans="1:2">
      <c r="A942" s="3"/>
      <c r="B942" s="21" t="str">
        <f t="shared" si="16"/>
        <v/>
      </c>
    </row>
    <row r="943" spans="1:2">
      <c r="A943" s="3"/>
      <c r="B943" s="21" t="str">
        <f t="shared" si="16"/>
        <v/>
      </c>
    </row>
    <row r="944" spans="1:2">
      <c r="A944" s="3"/>
      <c r="B944" s="21" t="str">
        <f t="shared" si="16"/>
        <v/>
      </c>
    </row>
    <row r="945" spans="1:2">
      <c r="A945" s="3"/>
      <c r="B945" s="21" t="str">
        <f t="shared" si="16"/>
        <v/>
      </c>
    </row>
    <row r="946" spans="1:2">
      <c r="A946" s="3"/>
      <c r="B946" s="21" t="str">
        <f t="shared" si="16"/>
        <v/>
      </c>
    </row>
    <row r="947" spans="1:2">
      <c r="A947" s="3"/>
      <c r="B947" s="21" t="str">
        <f t="shared" si="16"/>
        <v/>
      </c>
    </row>
    <row r="948" spans="1:2">
      <c r="A948" s="3"/>
      <c r="B948" s="21" t="str">
        <f t="shared" si="16"/>
        <v/>
      </c>
    </row>
    <row r="949" spans="1:2">
      <c r="A949" s="3"/>
      <c r="B949" s="21" t="str">
        <f t="shared" si="16"/>
        <v/>
      </c>
    </row>
    <row r="950" spans="1:2">
      <c r="A950" s="3"/>
      <c r="B950" s="21" t="str">
        <f t="shared" si="16"/>
        <v/>
      </c>
    </row>
    <row r="951" spans="1:2">
      <c r="A951" s="3"/>
      <c r="B951" s="21" t="str">
        <f t="shared" si="16"/>
        <v/>
      </c>
    </row>
    <row r="952" spans="1:2">
      <c r="A952" s="3"/>
      <c r="B952" s="21" t="str">
        <f t="shared" si="16"/>
        <v/>
      </c>
    </row>
    <row r="953" spans="1:2">
      <c r="A953" s="3"/>
      <c r="B953" s="21" t="str">
        <f t="shared" si="16"/>
        <v/>
      </c>
    </row>
    <row r="954" spans="1:2">
      <c r="A954" s="3"/>
      <c r="B954" s="21" t="str">
        <f t="shared" si="16"/>
        <v/>
      </c>
    </row>
    <row r="955" spans="1:2">
      <c r="A955" s="3"/>
      <c r="B955" s="21" t="str">
        <f t="shared" si="16"/>
        <v/>
      </c>
    </row>
    <row r="956" spans="1:2">
      <c r="A956" s="3"/>
      <c r="B956" s="21" t="str">
        <f t="shared" si="16"/>
        <v/>
      </c>
    </row>
    <row r="957" spans="1:2">
      <c r="A957" s="3"/>
      <c r="B957" s="21" t="str">
        <f t="shared" si="16"/>
        <v/>
      </c>
    </row>
    <row r="958" spans="1:2">
      <c r="A958" s="3"/>
      <c r="B958" s="21" t="str">
        <f t="shared" si="16"/>
        <v/>
      </c>
    </row>
    <row r="959" spans="1:2">
      <c r="A959" s="3"/>
      <c r="B959" s="21" t="str">
        <f t="shared" si="16"/>
        <v/>
      </c>
    </row>
    <row r="960" spans="1:2">
      <c r="A960" s="3"/>
      <c r="B960" s="21" t="str">
        <f t="shared" si="16"/>
        <v/>
      </c>
    </row>
    <row r="961" spans="1:2">
      <c r="A961" s="3"/>
      <c r="B961" s="21" t="str">
        <f t="shared" si="16"/>
        <v/>
      </c>
    </row>
    <row r="962" spans="1:2">
      <c r="A962" s="3"/>
      <c r="B962" s="21" t="str">
        <f t="shared" si="16"/>
        <v/>
      </c>
    </row>
    <row r="963" spans="1:2">
      <c r="A963" s="3"/>
      <c r="B963" s="21" t="str">
        <f t="shared" si="16"/>
        <v/>
      </c>
    </row>
    <row r="964" spans="1:2">
      <c r="A964" s="3"/>
      <c r="B964" s="21" t="str">
        <f t="shared" si="16"/>
        <v/>
      </c>
    </row>
    <row r="965" spans="1:2">
      <c r="A965" s="3"/>
      <c r="B965" s="21" t="str">
        <f t="shared" si="16"/>
        <v/>
      </c>
    </row>
    <row r="966" spans="1:2">
      <c r="A966" s="3"/>
      <c r="B966" s="21" t="str">
        <f t="shared" si="16"/>
        <v/>
      </c>
    </row>
    <row r="967" spans="1:2">
      <c r="A967" s="3"/>
      <c r="B967" s="21" t="str">
        <f t="shared" si="16"/>
        <v/>
      </c>
    </row>
    <row r="968" spans="1:2">
      <c r="A968" s="3"/>
      <c r="B968" s="21" t="str">
        <f t="shared" si="16"/>
        <v/>
      </c>
    </row>
    <row r="969" spans="1:2">
      <c r="A969" s="3"/>
      <c r="B969" s="21" t="str">
        <f t="shared" si="16"/>
        <v/>
      </c>
    </row>
    <row r="970" spans="1:2">
      <c r="A970" s="3"/>
      <c r="B970" s="21" t="str">
        <f t="shared" si="16"/>
        <v/>
      </c>
    </row>
    <row r="971" spans="1:2">
      <c r="A971" s="3"/>
      <c r="B971" s="21" t="str">
        <f t="shared" si="16"/>
        <v/>
      </c>
    </row>
    <row r="972" spans="1:2">
      <c r="A972" s="3"/>
      <c r="B972" s="21" t="str">
        <f t="shared" si="16"/>
        <v/>
      </c>
    </row>
    <row r="973" spans="1:2">
      <c r="A973" s="3"/>
      <c r="B973" s="21" t="str">
        <f t="shared" si="16"/>
        <v/>
      </c>
    </row>
    <row r="974" spans="1:2">
      <c r="A974" s="3"/>
      <c r="B974" s="21" t="str">
        <f t="shared" si="16"/>
        <v/>
      </c>
    </row>
    <row r="975" spans="1:2">
      <c r="A975" s="3"/>
      <c r="B975" s="21" t="str">
        <f t="shared" si="16"/>
        <v/>
      </c>
    </row>
    <row r="976" spans="1:2">
      <c r="A976" s="3"/>
      <c r="B976" s="21" t="str">
        <f t="shared" si="16"/>
        <v/>
      </c>
    </row>
    <row r="977" spans="1:2">
      <c r="A977" s="3"/>
      <c r="B977" s="21" t="str">
        <f t="shared" si="16"/>
        <v/>
      </c>
    </row>
    <row r="978" spans="1:2">
      <c r="A978" s="3"/>
      <c r="B978" s="21" t="str">
        <f t="shared" si="16"/>
        <v/>
      </c>
    </row>
    <row r="979" spans="1:2">
      <c r="A979" s="3"/>
      <c r="B979" s="21" t="str">
        <f t="shared" si="16"/>
        <v/>
      </c>
    </row>
    <row r="980" spans="1:2">
      <c r="A980" s="3"/>
      <c r="B980" s="21" t="str">
        <f t="shared" si="16"/>
        <v/>
      </c>
    </row>
    <row r="981" spans="1:2">
      <c r="A981" s="3"/>
      <c r="B981" s="21" t="str">
        <f t="shared" si="16"/>
        <v/>
      </c>
    </row>
    <row r="982" spans="1:2">
      <c r="A982" s="3"/>
      <c r="B982" s="21" t="str">
        <f t="shared" si="16"/>
        <v/>
      </c>
    </row>
    <row r="983" spans="1:2">
      <c r="A983" s="3"/>
      <c r="B983" s="21" t="str">
        <f t="shared" si="16"/>
        <v/>
      </c>
    </row>
    <row r="984" spans="1:2">
      <c r="A984" s="3"/>
      <c r="B984" s="21" t="str">
        <f t="shared" si="16"/>
        <v/>
      </c>
    </row>
    <row r="985" spans="1:2">
      <c r="A985" s="3"/>
      <c r="B985" s="21" t="str">
        <f t="shared" si="16"/>
        <v/>
      </c>
    </row>
    <row r="986" spans="1:2">
      <c r="A986" s="3"/>
      <c r="B986" s="21" t="str">
        <f t="shared" si="16"/>
        <v/>
      </c>
    </row>
    <row r="987" spans="1:2">
      <c r="A987" s="3"/>
      <c r="B987" s="21" t="str">
        <f t="shared" si="16"/>
        <v/>
      </c>
    </row>
    <row r="988" spans="1:2">
      <c r="A988" s="3"/>
      <c r="B988" s="21" t="str">
        <f t="shared" si="16"/>
        <v/>
      </c>
    </row>
    <row r="989" spans="1:2">
      <c r="A989" s="3"/>
      <c r="B989" s="21" t="str">
        <f t="shared" si="16"/>
        <v/>
      </c>
    </row>
    <row r="990" spans="1:2">
      <c r="A990" s="3"/>
      <c r="B990" s="21" t="str">
        <f t="shared" ref="B990:B999" si="17">IF(NOT(ISBLANK(A990)),A990&amp;"\n","")</f>
        <v/>
      </c>
    </row>
    <row r="991" spans="1:2">
      <c r="A991" s="3"/>
      <c r="B991" s="21" t="str">
        <f t="shared" si="17"/>
        <v/>
      </c>
    </row>
    <row r="992" spans="1:2">
      <c r="A992" s="3"/>
      <c r="B992" s="21" t="str">
        <f t="shared" si="17"/>
        <v/>
      </c>
    </row>
    <row r="993" spans="1:2">
      <c r="A993" s="3"/>
      <c r="B993" s="21" t="str">
        <f t="shared" si="17"/>
        <v/>
      </c>
    </row>
    <row r="994" spans="1:2">
      <c r="A994" s="3"/>
      <c r="B994" s="21" t="str">
        <f t="shared" si="17"/>
        <v/>
      </c>
    </row>
    <row r="995" spans="1:2">
      <c r="A995" s="3"/>
      <c r="B995" s="21" t="str">
        <f t="shared" si="17"/>
        <v/>
      </c>
    </row>
    <row r="996" spans="1:2">
      <c r="A996" s="3"/>
      <c r="B996" s="21" t="str">
        <f t="shared" si="17"/>
        <v/>
      </c>
    </row>
    <row r="997" spans="1:2">
      <c r="A997" s="3"/>
      <c r="B997" s="21" t="str">
        <f t="shared" si="17"/>
        <v/>
      </c>
    </row>
    <row r="998" spans="1:2">
      <c r="A998" s="3"/>
      <c r="B998" s="21" t="str">
        <f t="shared" si="17"/>
        <v/>
      </c>
    </row>
    <row r="999" spans="1:2">
      <c r="A999" s="3"/>
      <c r="B999" s="21" t="str">
        <f t="shared" si="1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變數</vt:lpstr>
      <vt:lpstr>S(變)</vt:lpstr>
      <vt:lpstr>F夾</vt:lpstr>
      <vt:lpstr>D夾</vt:lpstr>
      <vt:lpstr>c</vt:lpstr>
      <vt:lpstr>c夾</vt:lpstr>
      <vt:lpstr>01D</vt:lpstr>
      <vt:lpstr>01S</vt:lpstr>
      <vt:lpstr>01F</vt:lpstr>
      <vt:lpstr>02-09c</vt:lpstr>
      <vt:lpstr>10F</vt:lpstr>
      <vt:lpstr>11c</vt:lpstr>
      <vt:lpstr>12c</vt:lpstr>
      <vt:lpstr>13c</vt:lpstr>
      <vt:lpstr>14c</vt:lpstr>
      <vt:lpstr>15c</vt:lpstr>
      <vt:lpstr>16c</vt:lpstr>
      <vt:lpstr>17c</vt:lpstr>
      <vt:lpstr>18c</vt:lpstr>
      <vt:lpstr>19c</vt:lpstr>
      <vt:lpstr>20-26c</vt:lpstr>
      <vt:lpstr>27F</vt:lpstr>
      <vt:lpstr>28c</vt:lpstr>
      <vt:lpstr>29c</vt:lpstr>
      <vt:lpstr>31c</vt:lpstr>
      <vt:lpstr>32F</vt:lpstr>
      <vt:lpstr>33-35c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2023-12-20T23:50:57Z</dcterms:modified>
</cp:coreProperties>
</file>