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3SCRUM\"/>
    </mc:Choice>
  </mc:AlternateContent>
  <xr:revisionPtr revIDLastSave="0" documentId="13_ncr:1_{91DEF804-FDD4-40D1-AA1D-281CF1E280E4}" xr6:coauthVersionLast="47" xr6:coauthVersionMax="47" xr10:uidLastSave="{00000000-0000-0000-0000-000000000000}"/>
  <bookViews>
    <workbookView xWindow="1152" yWindow="1152" windowWidth="21144" windowHeight="9948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F7" i="1"/>
  <c r="F12" i="1"/>
  <c r="F6" i="1"/>
  <c r="I18" i="5"/>
  <c r="I9" i="5"/>
  <c r="I19" i="5" l="1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C13" i="1"/>
  <c r="F13" i="1"/>
  <c r="B3" i="3" l="1"/>
  <c r="D3" i="3" s="1"/>
  <c r="C3" i="3"/>
  <c r="B4" i="3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<sst xmlns="http://schemas.openxmlformats.org/spreadsheetml/2006/main" count="141" uniqueCount="81">
  <si>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</si>
  <si>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</si>
  <si>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</si>
  <si>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</si>
  <si>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</si>
  <si>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</si>
  <si>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</si>
  <si>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</si>
  <si>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</si>
  <si>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</si>
  <si>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</si>
  <si>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</si>
  <si>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</si>
  <si>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</si>
  <si>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</si>
  <si>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</si>
  <si>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</si>
  <si>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</si>
  <si>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</si>
  <si>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</si>
  <si>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</si>
  <si>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</si>
  <si>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</si>
  <si>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</si>
  <si>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</si>
  <si>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</si>
  <si>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</si>
  <si>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</si>
  <si>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</si>
  <si>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</si>
  <si>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</si>
  <si>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</si>
  <si>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</si>
  <si>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</si>
  <si>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</si>
  <si>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>Alta</t>
  </si>
  <si>
    <t>Terminado</t>
  </si>
  <si>
    <t>Agregar un proveedor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</si>
  <si>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</si>
  <si>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</si>
  <si>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</si>
  <si>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</si>
  <si>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</si>
  <si>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</si>
  <si>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</si>
  <si>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Gerente</t>
  </si>
  <si>
    <t>Agregar un proveedor a la base de datos</t>
  </si>
  <si>
    <t>Aceptado</t>
  </si>
  <si>
    <t>-</t>
  </si>
  <si>
    <t>TOTAL</t>
  </si>
  <si>
    <t>SUBTOTAL</t>
  </si>
  <si>
    <t>HU1-1</t>
  </si>
  <si>
    <t>HU1-2</t>
  </si>
  <si>
    <t>Bárbara</t>
  </si>
  <si>
    <t>HU1-3</t>
  </si>
  <si>
    <t>HU1-4</t>
  </si>
  <si>
    <t>Fernando</t>
  </si>
  <si>
    <t>Andy</t>
  </si>
  <si>
    <t>Cristian</t>
  </si>
  <si>
    <t>HU1-5</t>
  </si>
  <si>
    <t>Consulta</t>
  </si>
  <si>
    <t>Usuario</t>
  </si>
  <si>
    <t>consultar información específica</t>
  </si>
  <si>
    <t>BÁRBARA</t>
  </si>
  <si>
    <t>CRISTIAN</t>
  </si>
  <si>
    <t>ANDY</t>
  </si>
  <si>
    <t>FERNANDO</t>
  </si>
  <si>
    <t xml:space="preserve">Visualizar la información de cada docente </t>
  </si>
  <si>
    <t>HU1-6</t>
  </si>
  <si>
    <t>HU1-7</t>
  </si>
  <si>
    <t>HU1-8</t>
  </si>
  <si>
    <t>HU1-9</t>
  </si>
  <si>
    <t>HU1-10</t>
  </si>
  <si>
    <t xml:space="preserve"> Subir actualización datos de 10 profesores Tiempo Completo</t>
  </si>
  <si>
    <t xml:space="preserve"> Subir actualización datos de 7 profesores Tiempo Parcial</t>
  </si>
  <si>
    <t>Completed</t>
  </si>
  <si>
    <t xml:space="preserve"> Subir actualización datos de 6 profesores Tiempo Parcial</t>
  </si>
  <si>
    <t>Ingresarinformación de Docentes</t>
  </si>
  <si>
    <t>Usuario podrá visualizar la información de cada docente</t>
  </si>
  <si>
    <t>Docentes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</si>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</sst>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9" fillId="0" borderId="0" xfId="0" applyFont="1"/>
    <xf numFmtId="0" fontId="6" fillId="0" borderId="26" xfId="0" applyFont="1" applyBorder="1"/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3" fillId="2" borderId="29" xfId="0" applyNumberFormat="1" applyFont="1" applyFill="1" applyBorder="1"/>
    <xf numFmtId="0" fontId="10" fillId="2" borderId="1" xfId="0" applyNumberFormat="1" applyFont="1" applyFill="1" applyBorder="1"/>
    <xf numFmtId="0" fontId="10" fillId="2" borderId="29" xfId="0" applyNumberFormat="1" applyFont="1" applyFill="1" applyBorder="1"/>
    <xf numFmtId="0" fontId="10" fillId="2" borderId="1" xfId="0" applyFont="1" applyFill="1" applyBorder="1"/>
    <xf numFmtId="9" fontId="8" fillId="6" borderId="10" xfId="0" applyNumberFormat="1" applyFont="1" applyFill="1" applyBorder="1" applyAlignment="1"/>
    <xf numFmtId="0" fontId="8" fillId="0" borderId="27" xfId="0" applyFont="1" applyBorder="1" applyAlignment="1"/>
    <xf numFmtId="0" fontId="0" fillId="0" borderId="27" xfId="0" applyFont="1" applyBorder="1" applyAlignment="1"/>
    <xf numFmtId="0" fontId="0" fillId="0" borderId="22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15.399999999999999</c:v>
                </c:pt>
                <c:pt idx="4">
                  <c:v>13.2</c:v>
                </c:pt>
                <c:pt idx="5">
                  <c:v>11</c:v>
                </c:pt>
                <c:pt idx="6">
                  <c:v>8.7999999999999989</c:v>
                </c:pt>
                <c:pt idx="7">
                  <c:v>6.5999999999999979</c:v>
                </c:pt>
                <c:pt idx="8">
                  <c:v>4.3999999999999986</c:v>
                </c:pt>
                <c:pt idx="9">
                  <c:v>2.1999999999999993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F1" zoomScale="154" zoomScaleNormal="154" workbookViewId="0">
      <selection activeCell="H5" sqref="H5"/>
    </sheetView>
  </sheetViews>
  <sheetFormatPr baseColWidth="10" defaultRowHeight="14.4" x14ac:dyDescent="0.3"/>
  <cols>
    <col min="3" max="3" width="13.109375" customWidth="1"/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41" t="s">
        <v>26</v>
      </c>
      <c r="B1" s="42" t="s">
        <v>27</v>
      </c>
      <c r="C1" s="42" t="s">
        <v>28</v>
      </c>
      <c r="D1" s="42" t="s">
        <v>29</v>
      </c>
      <c r="E1" s="44" t="s">
        <v>30</v>
      </c>
      <c r="F1" s="44" t="s">
        <v>31</v>
      </c>
      <c r="G1" s="42" t="s">
        <v>32</v>
      </c>
      <c r="H1" s="43" t="s">
        <v>33</v>
      </c>
    </row>
    <row r="2" spans="1:8" ht="16.8" x14ac:dyDescent="0.4">
      <c r="A2" s="37" t="s">
        <v>24</v>
      </c>
      <c r="B2" s="38" t="s">
        <v>79</v>
      </c>
      <c r="C2" s="39" t="s">
        <v>80</v>
      </c>
      <c r="D2" s="39" t="s">
        <v>77</v>
      </c>
      <c r="E2" s="23" t="s">
        <v>78</v>
      </c>
      <c r="F2" s="24" t="s">
        <v>47</v>
      </c>
      <c r="G2" s="40" t="s">
        <v>35</v>
      </c>
      <c r="H2" s="67" t="s">
        <v>36</v>
      </c>
    </row>
    <row r="3" spans="1:8" ht="16.8" x14ac:dyDescent="0.4">
      <c r="A3" s="34"/>
      <c r="B3" s="27"/>
      <c r="C3" s="27"/>
      <c r="D3" s="25"/>
      <c r="E3" s="25"/>
      <c r="F3" s="25"/>
      <c r="G3" s="25"/>
      <c r="H3" s="32"/>
    </row>
    <row r="4" spans="1:8" ht="16.8" x14ac:dyDescent="0.4">
      <c r="A4" s="35"/>
      <c r="B4" s="27"/>
      <c r="C4" s="25"/>
      <c r="D4" s="25"/>
      <c r="E4" s="25"/>
      <c r="F4" s="26" t="s">
        <v>48</v>
      </c>
      <c r="G4" s="28"/>
      <c r="H4" s="32"/>
    </row>
    <row r="5" spans="1:8" ht="17.399999999999999" thickBot="1" x14ac:dyDescent="0.45">
      <c r="A5" s="36"/>
      <c r="B5" s="29"/>
      <c r="C5" s="30"/>
      <c r="D5" s="30"/>
      <c r="E5" s="25"/>
      <c r="F5" s="26" t="s">
        <v>48</v>
      </c>
      <c r="G5" s="31"/>
      <c r="H5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7" zoomScale="172" zoomScaleNormal="172" workbookViewId="0">
      <selection activeCell="B4" sqref="B4:G4"/>
    </sheetView>
  </sheetViews>
  <sheetFormatPr baseColWidth="10" defaultRowHeight="14.4" x14ac:dyDescent="0.3"/>
  <cols>
    <col min="6" max="7" width="20.109375" customWidth="1"/>
  </cols>
  <sheetData>
    <row r="1" spans="1:9" x14ac:dyDescent="0.3">
      <c r="A1" s="19"/>
      <c r="B1" s="17" t="s">
        <v>26</v>
      </c>
      <c r="C1" s="17" t="s">
        <v>27</v>
      </c>
      <c r="D1" s="17" t="s">
        <v>28</v>
      </c>
      <c r="E1" s="17" t="s">
        <v>38</v>
      </c>
      <c r="F1" s="17" t="s">
        <v>39</v>
      </c>
      <c r="G1" s="17" t="s">
        <v>31</v>
      </c>
      <c r="H1" s="17" t="s">
        <v>40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60</v>
      </c>
      <c r="D2" s="20" t="s">
        <v>61</v>
      </c>
      <c r="E2" s="20" t="s">
        <v>67</v>
      </c>
      <c r="F2" s="20" t="s">
        <v>62</v>
      </c>
      <c r="G2" s="21"/>
      <c r="H2" s="20" t="s">
        <v>35</v>
      </c>
      <c r="I2" s="20" t="s">
        <v>36</v>
      </c>
    </row>
    <row r="3" spans="1:9" x14ac:dyDescent="0.3">
      <c r="A3" s="19"/>
      <c r="B3" s="45"/>
      <c r="C3" s="46" t="s">
        <v>41</v>
      </c>
      <c r="D3" s="47"/>
      <c r="E3" s="47"/>
      <c r="F3" s="47"/>
      <c r="G3" s="46" t="s">
        <v>42</v>
      </c>
      <c r="H3" s="47"/>
      <c r="I3" s="48" t="s">
        <v>43</v>
      </c>
    </row>
    <row r="4" spans="1:9" x14ac:dyDescent="0.3">
      <c r="A4" s="19"/>
      <c r="B4" s="49" t="s">
        <v>51</v>
      </c>
      <c r="C4" s="71" t="s">
        <v>73</v>
      </c>
      <c r="D4" s="72"/>
      <c r="E4" s="72"/>
      <c r="F4" s="72"/>
      <c r="G4" s="60" t="s">
        <v>53</v>
      </c>
      <c r="H4" s="60"/>
      <c r="I4" s="51">
        <v>3</v>
      </c>
    </row>
    <row r="5" spans="1:9" x14ac:dyDescent="0.3">
      <c r="A5" s="19"/>
      <c r="B5" s="49" t="s">
        <v>52</v>
      </c>
      <c r="C5" s="71" t="s">
        <v>73</v>
      </c>
      <c r="D5" s="72"/>
      <c r="E5" s="72"/>
      <c r="F5" s="72"/>
      <c r="G5" s="60" t="s">
        <v>56</v>
      </c>
      <c r="H5" s="60"/>
      <c r="I5" s="51">
        <v>3</v>
      </c>
    </row>
    <row r="6" spans="1:9" x14ac:dyDescent="0.3">
      <c r="A6" s="19"/>
      <c r="B6" s="49" t="s">
        <v>54</v>
      </c>
      <c r="C6" s="71" t="s">
        <v>73</v>
      </c>
      <c r="D6" s="72"/>
      <c r="E6" s="72"/>
      <c r="F6" s="72"/>
      <c r="G6" s="60" t="s">
        <v>57</v>
      </c>
      <c r="H6" s="60"/>
      <c r="I6" s="51">
        <v>3</v>
      </c>
    </row>
    <row r="7" spans="1:9" x14ac:dyDescent="0.3">
      <c r="A7" s="19"/>
      <c r="B7" s="49" t="s">
        <v>55</v>
      </c>
      <c r="C7" s="71" t="s">
        <v>73</v>
      </c>
      <c r="D7" s="72"/>
      <c r="E7" s="72"/>
      <c r="F7" s="72"/>
      <c r="G7" s="50" t="s">
        <v>58</v>
      </c>
      <c r="H7" s="50"/>
      <c r="I7" s="51">
        <v>3</v>
      </c>
    </row>
    <row r="8" spans="1:9" ht="15" thickBot="1" x14ac:dyDescent="0.35">
      <c r="A8" s="19"/>
      <c r="B8" s="52" t="s">
        <v>59</v>
      </c>
      <c r="C8" s="68" t="s">
        <v>44</v>
      </c>
      <c r="D8" s="69"/>
      <c r="E8" s="69"/>
      <c r="F8" s="69"/>
      <c r="G8" s="53" t="s">
        <v>58</v>
      </c>
      <c r="H8" s="53"/>
      <c r="I8" s="54">
        <v>1</v>
      </c>
    </row>
    <row r="9" spans="1:9" ht="15" thickBot="1" x14ac:dyDescent="0.35">
      <c r="A9" s="19"/>
      <c r="B9" s="18"/>
      <c r="C9" s="73"/>
      <c r="D9" s="73"/>
      <c r="E9" s="73"/>
      <c r="F9" s="73"/>
      <c r="G9" s="18"/>
      <c r="H9" s="57" t="s">
        <v>50</v>
      </c>
      <c r="I9" s="58">
        <f>SUM(I4:I8)</f>
        <v>13</v>
      </c>
    </row>
    <row r="10" spans="1:9" x14ac:dyDescent="0.3">
      <c r="A10" s="19"/>
      <c r="B10" s="17" t="s">
        <v>26</v>
      </c>
      <c r="C10" s="17" t="s">
        <v>27</v>
      </c>
      <c r="D10" s="17" t="s">
        <v>28</v>
      </c>
      <c r="E10" s="17" t="s">
        <v>38</v>
      </c>
      <c r="F10" s="17" t="s">
        <v>39</v>
      </c>
      <c r="G10" s="17" t="s">
        <v>31</v>
      </c>
      <c r="H10" s="17" t="s">
        <v>40</v>
      </c>
      <c r="I10" s="17" t="s">
        <v>10</v>
      </c>
    </row>
    <row r="11" spans="1:9" x14ac:dyDescent="0.3">
      <c r="A11" s="19"/>
      <c r="B11" s="20" t="s">
        <v>25</v>
      </c>
      <c r="C11" s="20" t="s">
        <v>34</v>
      </c>
      <c r="D11" s="20" t="s">
        <v>45</v>
      </c>
      <c r="E11" s="20" t="s">
        <v>37</v>
      </c>
      <c r="F11" s="20" t="s">
        <v>46</v>
      </c>
      <c r="G11" s="20"/>
      <c r="H11" s="20" t="s">
        <v>35</v>
      </c>
      <c r="I11" s="20" t="s">
        <v>36</v>
      </c>
    </row>
    <row r="12" spans="1:9" ht="15" thickBot="1" x14ac:dyDescent="0.35">
      <c r="A12" s="19"/>
      <c r="B12" s="18"/>
      <c r="C12" s="22" t="s">
        <v>41</v>
      </c>
      <c r="D12" s="18"/>
      <c r="E12" s="18"/>
      <c r="F12" s="18"/>
      <c r="G12" s="22" t="s">
        <v>42</v>
      </c>
      <c r="H12" s="18"/>
      <c r="I12" s="22" t="s">
        <v>43</v>
      </c>
    </row>
    <row r="13" spans="1:9" x14ac:dyDescent="0.3">
      <c r="A13" s="19"/>
      <c r="B13" s="45" t="s">
        <v>68</v>
      </c>
      <c r="C13" s="74" t="s">
        <v>74</v>
      </c>
      <c r="D13" s="70"/>
      <c r="E13" s="70"/>
      <c r="F13" s="70"/>
      <c r="G13" s="59" t="s">
        <v>56</v>
      </c>
      <c r="H13" s="59"/>
      <c r="I13" s="55">
        <v>2</v>
      </c>
    </row>
    <row r="14" spans="1:9" x14ac:dyDescent="0.3">
      <c r="B14" s="49" t="s">
        <v>69</v>
      </c>
      <c r="C14" s="71" t="s">
        <v>76</v>
      </c>
      <c r="D14" s="72"/>
      <c r="E14" s="72"/>
      <c r="F14" s="72"/>
      <c r="G14" t="s">
        <v>53</v>
      </c>
      <c r="H14" s="60"/>
      <c r="I14" s="51">
        <v>2</v>
      </c>
    </row>
    <row r="15" spans="1:9" x14ac:dyDescent="0.3">
      <c r="B15" s="49" t="s">
        <v>70</v>
      </c>
      <c r="C15" s="71" t="s">
        <v>76</v>
      </c>
      <c r="D15" s="72"/>
      <c r="E15" s="72"/>
      <c r="F15" s="72"/>
      <c r="G15" s="60" t="s">
        <v>57</v>
      </c>
      <c r="H15" s="60"/>
      <c r="I15" s="51">
        <v>2</v>
      </c>
    </row>
    <row r="16" spans="1:9" x14ac:dyDescent="0.3">
      <c r="B16" s="49" t="s">
        <v>71</v>
      </c>
      <c r="C16" s="71" t="s">
        <v>76</v>
      </c>
      <c r="D16" s="72"/>
      <c r="E16" s="72"/>
      <c r="F16" s="72"/>
      <c r="G16" s="60" t="s">
        <v>58</v>
      </c>
      <c r="H16" s="60"/>
      <c r="I16" s="51">
        <v>2</v>
      </c>
    </row>
    <row r="17" spans="2:9" ht="15" thickBot="1" x14ac:dyDescent="0.35">
      <c r="B17" s="52" t="s">
        <v>72</v>
      </c>
      <c r="C17" s="68" t="s">
        <v>44</v>
      </c>
      <c r="D17" s="69"/>
      <c r="E17" s="69"/>
      <c r="F17" s="69"/>
      <c r="G17" s="61" t="s">
        <v>56</v>
      </c>
      <c r="H17" s="61"/>
      <c r="I17" s="54">
        <v>1</v>
      </c>
    </row>
    <row r="18" spans="2:9" ht="15" thickBot="1" x14ac:dyDescent="0.35">
      <c r="B18" s="62"/>
      <c r="C18" s="70"/>
      <c r="D18" s="70"/>
      <c r="E18" s="70"/>
      <c r="F18" s="70"/>
      <c r="G18" s="62"/>
      <c r="H18" s="57" t="s">
        <v>50</v>
      </c>
      <c r="I18" s="58">
        <f>SUM(I13:I17)</f>
        <v>9</v>
      </c>
    </row>
    <row r="19" spans="2:9" ht="21" x14ac:dyDescent="0.4">
      <c r="H19" s="56" t="s">
        <v>49</v>
      </c>
      <c r="I19" s="56">
        <f>I9+I18</f>
        <v>22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13" sqref="B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44550</v>
      </c>
      <c r="C2" s="2" t="s">
        <v>19</v>
      </c>
    </row>
    <row r="3" spans="1:3" ht="17.399999999999999" thickBot="1" x14ac:dyDescent="0.45">
      <c r="B3" s="6">
        <v>44582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25</v>
      </c>
      <c r="C4" s="2"/>
    </row>
    <row r="5" spans="1:3" ht="17.399999999999999" thickBot="1" x14ac:dyDescent="0.45">
      <c r="A5" s="4" t="s">
        <v>1</v>
      </c>
      <c r="B5" s="7">
        <v>15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22.400000000000002</v>
      </c>
      <c r="C9" s="2"/>
    </row>
    <row r="10" spans="1:3" x14ac:dyDescent="0.4">
      <c r="A10" s="4" t="s">
        <v>4</v>
      </c>
      <c r="B10" s="3">
        <f>IFERROR(B9/B4,0)</f>
        <v>0.89600000000000013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G7" sqref="G7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3</v>
      </c>
      <c r="D3" s="11" t="s">
        <v>51</v>
      </c>
      <c r="E3" s="11" t="s">
        <v>63</v>
      </c>
      <c r="F3" s="11">
        <f>SprintBacklog[[#This Row],[Estimated Hours]]</f>
        <v>3</v>
      </c>
      <c r="G3" s="11" t="s">
        <v>75</v>
      </c>
    </row>
    <row r="4" spans="1:7" x14ac:dyDescent="0.4">
      <c r="A4" s="11">
        <v>1</v>
      </c>
      <c r="B4" s="3">
        <f t="shared" ref="B4:B12" si="0">IFERROR(B3+1,1)</f>
        <v>2</v>
      </c>
      <c r="C4" s="11">
        <v>3</v>
      </c>
      <c r="D4" s="12" t="s">
        <v>52</v>
      </c>
      <c r="E4" s="11" t="s">
        <v>64</v>
      </c>
      <c r="F4" s="11">
        <f>SprintBacklog[[#This Row],[Estimated Hours]]</f>
        <v>3</v>
      </c>
      <c r="G4" s="11" t="s">
        <v>75</v>
      </c>
    </row>
    <row r="5" spans="1:7" x14ac:dyDescent="0.4">
      <c r="A5" s="11">
        <v>1</v>
      </c>
      <c r="B5" s="3">
        <f t="shared" si="0"/>
        <v>3</v>
      </c>
      <c r="C5" s="11">
        <v>3</v>
      </c>
      <c r="D5" s="12" t="s">
        <v>54</v>
      </c>
      <c r="E5" s="11" t="s">
        <v>65</v>
      </c>
      <c r="F5" s="11">
        <f>SprintBacklog[[#This Row],[Estimated Hours]]</f>
        <v>3</v>
      </c>
      <c r="G5" s="11" t="s">
        <v>75</v>
      </c>
    </row>
    <row r="6" spans="1:7" x14ac:dyDescent="0.4">
      <c r="A6" s="11">
        <v>1</v>
      </c>
      <c r="B6" s="3">
        <f t="shared" si="0"/>
        <v>4</v>
      </c>
      <c r="C6" s="11">
        <v>3</v>
      </c>
      <c r="D6" s="12" t="s">
        <v>55</v>
      </c>
      <c r="E6" s="11" t="s">
        <v>66</v>
      </c>
      <c r="F6" s="11">
        <f>SprintBacklog[[#This Row],[Estimated Hours]]</f>
        <v>3</v>
      </c>
      <c r="G6" s="11" t="s">
        <v>75</v>
      </c>
    </row>
    <row r="7" spans="1:7" x14ac:dyDescent="0.4">
      <c r="A7" s="64">
        <v>1</v>
      </c>
      <c r="B7" s="3">
        <f t="shared" si="0"/>
        <v>5</v>
      </c>
      <c r="C7" s="65">
        <v>1</v>
      </c>
      <c r="D7" s="64" t="s">
        <v>59</v>
      </c>
      <c r="E7" s="66" t="s">
        <v>64</v>
      </c>
      <c r="F7" s="64">
        <f>SprintBacklog[[#This Row],[Estimated Hours]]</f>
        <v>1</v>
      </c>
      <c r="G7" s="66" t="s">
        <v>75</v>
      </c>
    </row>
    <row r="8" spans="1:7" x14ac:dyDescent="0.4">
      <c r="A8" s="11">
        <v>1</v>
      </c>
      <c r="B8" s="3">
        <f t="shared" si="0"/>
        <v>6</v>
      </c>
      <c r="C8" s="11">
        <v>2</v>
      </c>
      <c r="D8" s="12" t="s">
        <v>68</v>
      </c>
      <c r="E8" s="11" t="s">
        <v>63</v>
      </c>
      <c r="F8" s="11">
        <f>SprintBacklog[[#This Row],[Estimated Hours]]</f>
        <v>2</v>
      </c>
      <c r="G8" s="11" t="s">
        <v>75</v>
      </c>
    </row>
    <row r="9" spans="1:7" x14ac:dyDescent="0.4">
      <c r="A9" s="11">
        <v>1</v>
      </c>
      <c r="B9" s="3">
        <f t="shared" si="0"/>
        <v>7</v>
      </c>
      <c r="C9" s="11">
        <v>2</v>
      </c>
      <c r="D9" s="64" t="s">
        <v>69</v>
      </c>
      <c r="E9" s="11" t="s">
        <v>64</v>
      </c>
      <c r="F9" s="11">
        <f>SprintBacklog[[#This Row],[Estimated Hours]]</f>
        <v>2</v>
      </c>
      <c r="G9" s="11" t="s">
        <v>75</v>
      </c>
    </row>
    <row r="10" spans="1:7" x14ac:dyDescent="0.4">
      <c r="A10" s="11">
        <v>1</v>
      </c>
      <c r="B10" s="3">
        <f t="shared" si="0"/>
        <v>8</v>
      </c>
      <c r="C10" s="11">
        <v>2</v>
      </c>
      <c r="D10" s="12" t="s">
        <v>70</v>
      </c>
      <c r="E10" s="11" t="s">
        <v>65</v>
      </c>
      <c r="F10" s="11">
        <f>SprintBacklog[[#This Row],[Estimated Hours]]</f>
        <v>2</v>
      </c>
      <c r="G10" s="11" t="s">
        <v>75</v>
      </c>
    </row>
    <row r="11" spans="1:7" x14ac:dyDescent="0.4">
      <c r="A11" s="11">
        <v>1</v>
      </c>
      <c r="B11" s="3">
        <f t="shared" si="0"/>
        <v>9</v>
      </c>
      <c r="C11" s="11">
        <v>2</v>
      </c>
      <c r="D11" s="64" t="s">
        <v>71</v>
      </c>
      <c r="E11" s="11" t="s">
        <v>66</v>
      </c>
      <c r="F11" s="11">
        <f>SprintBacklog[[#This Row],[Estimated Hours]]</f>
        <v>2</v>
      </c>
      <c r="G11" s="11" t="s">
        <v>75</v>
      </c>
    </row>
    <row r="12" spans="1:7" x14ac:dyDescent="0.4">
      <c r="A12" s="12">
        <v>1</v>
      </c>
      <c r="B12" s="3">
        <f t="shared" si="0"/>
        <v>10</v>
      </c>
      <c r="C12" s="63">
        <v>1</v>
      </c>
      <c r="D12" s="12" t="s">
        <v>72</v>
      </c>
      <c r="E12" s="11" t="s">
        <v>64</v>
      </c>
      <c r="F12" s="12">
        <f>SprintBacklog[[#This Row],[Estimated Hours]]</f>
        <v>1</v>
      </c>
      <c r="G12" s="11" t="s">
        <v>75</v>
      </c>
    </row>
    <row r="13" spans="1:7" x14ac:dyDescent="0.4">
      <c r="A13" s="3" t="s">
        <v>12</v>
      </c>
      <c r="C13" s="3">
        <f>SUBTOTAL(109,SprintBacklog[Estimated Hours])</f>
        <v>22</v>
      </c>
      <c r="F13" s="3">
        <f>SUBTOTAL(109,SprintBacklog[Remaining Hours])</f>
        <v>22</v>
      </c>
    </row>
  </sheetData>
  <phoneticPr fontId="11" type="noConversion"/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C14" sqref="C14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22</v>
      </c>
      <c r="C3" s="15">
        <f>TotalHours-(Table3[Work Day]*DevRate)</f>
        <v>22</v>
      </c>
      <c r="D3" s="15">
        <f>Table3[[#This Row],[Target Burn Down]]</f>
        <v>22</v>
      </c>
      <c r="E3" s="15"/>
    </row>
    <row r="4" spans="1:5" x14ac:dyDescent="0.4">
      <c r="A4" s="3">
        <v>1</v>
      </c>
      <c r="B4" s="15">
        <f>IFERROR(TotalHours-(Table3[Work Day]*(TotalHours/WorkingDays)),0)</f>
        <v>19.8</v>
      </c>
      <c r="C4" s="15">
        <v>20</v>
      </c>
      <c r="D4" s="16">
        <v>21</v>
      </c>
      <c r="E4" s="15"/>
    </row>
    <row r="5" spans="1:5" x14ac:dyDescent="0.4">
      <c r="A5" s="3">
        <v>2</v>
      </c>
      <c r="B5" s="15">
        <f>IFERROR(TotalHours-(Table3[Work Day]*(TotalHours/WorkingDays)),0)</f>
        <v>17.600000000000001</v>
      </c>
      <c r="C5" s="15">
        <v>18</v>
      </c>
      <c r="D5" s="16">
        <v>21</v>
      </c>
      <c r="E5" s="15"/>
    </row>
    <row r="6" spans="1:5" x14ac:dyDescent="0.4">
      <c r="A6" s="3">
        <v>3</v>
      </c>
      <c r="B6" s="15">
        <f>IFERROR(TotalHours-(Table3[Work Day]*(TotalHours/WorkingDays)),0)</f>
        <v>15.399999999999999</v>
      </c>
      <c r="C6" s="15">
        <v>16</v>
      </c>
      <c r="D6" s="16">
        <v>19</v>
      </c>
      <c r="E6" s="15"/>
    </row>
    <row r="7" spans="1:5" x14ac:dyDescent="0.4">
      <c r="A7" s="3">
        <v>4</v>
      </c>
      <c r="B7" s="15">
        <f>IFERROR(TotalHours-(Table3[Work Day]*(TotalHours/WorkingDays)),0)</f>
        <v>13.2</v>
      </c>
      <c r="C7" s="15">
        <v>14</v>
      </c>
      <c r="D7" s="16">
        <v>19</v>
      </c>
      <c r="E7" s="15"/>
    </row>
    <row r="8" spans="1:5" x14ac:dyDescent="0.4">
      <c r="A8" s="3">
        <v>5</v>
      </c>
      <c r="B8" s="15">
        <f>IFERROR(TotalHours-(Table3[Work Day]*(TotalHours/WorkingDays)),0)</f>
        <v>11</v>
      </c>
      <c r="C8" s="15">
        <v>12</v>
      </c>
      <c r="D8" s="16">
        <v>18</v>
      </c>
      <c r="E8" s="15"/>
    </row>
    <row r="9" spans="1:5" x14ac:dyDescent="0.4">
      <c r="A9" s="3">
        <v>6</v>
      </c>
      <c r="B9" s="15">
        <f>IFERROR(TotalHours-(Table3[Work Day]*(TotalHours/WorkingDays)),0)</f>
        <v>8.7999999999999989</v>
      </c>
      <c r="C9" s="15">
        <v>10</v>
      </c>
      <c r="D9" s="16">
        <v>16</v>
      </c>
      <c r="E9" s="15"/>
    </row>
    <row r="10" spans="1:5" x14ac:dyDescent="0.4">
      <c r="A10" s="3">
        <v>7</v>
      </c>
      <c r="B10" s="15">
        <f>IFERROR(TotalHours-(Table3[Work Day]*(TotalHours/WorkingDays)),0)</f>
        <v>6.5999999999999979</v>
      </c>
      <c r="C10" s="15">
        <v>8</v>
      </c>
      <c r="D10" s="16">
        <v>12</v>
      </c>
      <c r="E10" s="15"/>
    </row>
    <row r="11" spans="1:5" x14ac:dyDescent="0.4">
      <c r="A11" s="3">
        <v>8</v>
      </c>
      <c r="B11" s="15">
        <f>IFERROR(TotalHours-(Table3[Work Day]*(TotalHours/WorkingDays)),0)</f>
        <v>4.3999999999999986</v>
      </c>
      <c r="C11" s="15">
        <v>6</v>
      </c>
      <c r="D11" s="16">
        <v>11</v>
      </c>
      <c r="E11" s="15"/>
    </row>
    <row r="12" spans="1:5" x14ac:dyDescent="0.4">
      <c r="A12" s="3">
        <v>9</v>
      </c>
      <c r="B12" s="15">
        <f>IFERROR(TotalHours-(Table3[Work Day]*(TotalHours/WorkingDays)),0)</f>
        <v>2.1999999999999993</v>
      </c>
      <c r="C12" s="15">
        <v>4</v>
      </c>
      <c r="D12" s="16">
        <v>8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v>2</v>
      </c>
      <c r="D13" s="16">
        <v>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2022-02-14T12:39:14Z</dcterms:modified>
</cp:coreProperties>
</file>