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comments1.xml" ContentType="application/vnd.openxmlformats-officedocument.spreadsheetml.comments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comments2.xml" ContentType="application/vnd.openxmlformats-officedocument.spreadsheetml.comments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comments3.xml" ContentType="application/vnd.openxmlformats-officedocument.spreadsheetml.comments+xml"/>
  <Override PartName="/xl/drawings/drawing65.xml" ContentType="application/vnd.openxmlformats-officedocument.drawing+xml"/>
  <Override PartName="/xl/comments4.xml" ContentType="application/vnd.openxmlformats-officedocument.spreadsheetml.comments+xml"/>
  <Override PartName="/xl/drawings/drawing66.xml" ContentType="application/vnd.openxmlformats-officedocument.drawing+xml"/>
  <Override PartName="/xl/comments5.xml" ContentType="application/vnd.openxmlformats-officedocument.spreadsheetml.comments+xml"/>
  <Override PartName="/xl/drawings/drawing67.xml" ContentType="application/vnd.openxmlformats-officedocument.drawing+xml"/>
  <Override PartName="/xl/comments6.xml" ContentType="application/vnd.openxmlformats-officedocument.spreadsheetml.comments+xml"/>
  <Override PartName="/xl/drawings/drawing68.xml" ContentType="application/vnd.openxmlformats-officedocument.drawing+xml"/>
  <Override PartName="/xl/comments7.xml" ContentType="application/vnd.openxmlformats-officedocument.spreadsheetml.comments+xml"/>
  <Override PartName="/xl/drawings/drawing69.xml" ContentType="application/vnd.openxmlformats-officedocument.drawing+xml"/>
  <Override PartName="/xl/comments8.xml" ContentType="application/vnd.openxmlformats-officedocument.spreadsheetml.comments+xml"/>
  <Override PartName="/xl/drawings/drawing70.xml" ContentType="application/vnd.openxmlformats-officedocument.drawing+xml"/>
  <Override PartName="/xl/comments9.xml" ContentType="application/vnd.openxmlformats-officedocument.spreadsheetml.comments+xml"/>
  <Override PartName="/xl/drawings/drawing71.xml" ContentType="application/vnd.openxmlformats-officedocument.drawing+xml"/>
  <Override PartName="/xl/comments10.xml" ContentType="application/vnd.openxmlformats-officedocument.spreadsheetml.comments+xml"/>
  <Override PartName="/xl/drawings/drawing72.xml" ContentType="application/vnd.openxmlformats-officedocument.drawing+xml"/>
  <Override PartName="/xl/comments11.xml" ContentType="application/vnd.openxmlformats-officedocument.spreadsheetml.comments+xml"/>
  <Override PartName="/xl/drawings/drawing73.xml" ContentType="application/vnd.openxmlformats-officedocument.drawing+xml"/>
  <Override PartName="/xl/comments12.xml" ContentType="application/vnd.openxmlformats-officedocument.spreadsheetml.comments+xml"/>
  <Override PartName="/xl/drawings/drawing74.xml" ContentType="application/vnd.openxmlformats-officedocument.drawing+xml"/>
  <Override PartName="/xl/comments13.xml" ContentType="application/vnd.openxmlformats-officedocument.spreadsheetml.comments+xml"/>
  <Override PartName="/xl/drawings/drawing75.xml" ContentType="application/vnd.openxmlformats-officedocument.drawing+xml"/>
  <Override PartName="/xl/comments14.xml" ContentType="application/vnd.openxmlformats-officedocument.spreadsheetml.comments+xml"/>
  <Override PartName="/xl/drawings/drawing76.xml" ContentType="application/vnd.openxmlformats-officedocument.drawing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A\113在建工程\投-雲林縣斗六市公誠國民小學_113年育英樓排水改善工程_02_00 (2)\中\"/>
    </mc:Choice>
  </mc:AlternateContent>
  <xr:revisionPtr revIDLastSave="0" documentId="13_ncr:1_{B3E0BFB2-BB54-4308-95C4-D7764345FFB4}" xr6:coauthVersionLast="47" xr6:coauthVersionMax="47" xr10:uidLastSave="{00000000-0000-0000-0000-000000000000}"/>
  <bookViews>
    <workbookView xWindow="-108" yWindow="-108" windowWidth="23256" windowHeight="12456" firstSheet="64" activeTab="75" xr2:uid="{3A69256A-00E8-4986-9558-D2E253BB0A02}"/>
  </bookViews>
  <sheets>
    <sheet name="1215" sheetId="1" r:id="rId1"/>
    <sheet name="1216" sheetId="2" r:id="rId2"/>
    <sheet name="1217" sheetId="3" r:id="rId3"/>
    <sheet name="1218" sheetId="6" r:id="rId4"/>
    <sheet name="1219" sheetId="7" r:id="rId5"/>
    <sheet name="1220" sheetId="8" r:id="rId6"/>
    <sheet name="1221" sheetId="9" r:id="rId7"/>
    <sheet name="1222" sheetId="10" r:id="rId8"/>
    <sheet name="1223" sheetId="11" r:id="rId9"/>
    <sheet name="1224" sheetId="12" r:id="rId10"/>
    <sheet name="1225" sheetId="13" r:id="rId11"/>
    <sheet name="1226" sheetId="14" r:id="rId12"/>
    <sheet name="1227" sheetId="15" r:id="rId13"/>
    <sheet name="1228" sheetId="16" r:id="rId14"/>
    <sheet name="1229" sheetId="17" r:id="rId15"/>
    <sheet name="1230" sheetId="18" r:id="rId16"/>
    <sheet name="1231" sheetId="19" r:id="rId17"/>
    <sheet name="0101" sheetId="20" r:id="rId18"/>
    <sheet name="0102" sheetId="21" r:id="rId19"/>
    <sheet name="0103" sheetId="22" r:id="rId20"/>
    <sheet name="0104" sheetId="23" r:id="rId21"/>
    <sheet name="0105" sheetId="24" r:id="rId22"/>
    <sheet name="0106" sheetId="25" r:id="rId23"/>
    <sheet name="0107" sheetId="26" r:id="rId24"/>
    <sheet name="0108" sheetId="27" r:id="rId25"/>
    <sheet name="0109" sheetId="28" r:id="rId26"/>
    <sheet name="0110" sheetId="29" r:id="rId27"/>
    <sheet name="0111" sheetId="30" r:id="rId28"/>
    <sheet name="0112" sheetId="31" r:id="rId29"/>
    <sheet name="0113" sheetId="32" r:id="rId30"/>
    <sheet name="0114" sheetId="33" r:id="rId31"/>
    <sheet name="0115" sheetId="34" r:id="rId32"/>
    <sheet name="0116" sheetId="35" r:id="rId33"/>
    <sheet name="0117" sheetId="36" r:id="rId34"/>
    <sheet name="0118" sheetId="37" r:id="rId35"/>
    <sheet name="0119" sheetId="38" r:id="rId36"/>
    <sheet name="0120" sheetId="39" r:id="rId37"/>
    <sheet name="0121" sheetId="40" r:id="rId38"/>
    <sheet name="0122" sheetId="41" r:id="rId39"/>
    <sheet name="0123" sheetId="42" r:id="rId40"/>
    <sheet name="0124" sheetId="43" r:id="rId41"/>
    <sheet name="0125" sheetId="44" r:id="rId42"/>
    <sheet name="0126" sheetId="45" r:id="rId43"/>
    <sheet name="0127" sheetId="46" r:id="rId44"/>
    <sheet name="0128" sheetId="47" r:id="rId45"/>
    <sheet name="0129" sheetId="48" r:id="rId46"/>
    <sheet name="0130" sheetId="49" r:id="rId47"/>
    <sheet name="0131" sheetId="50" r:id="rId48"/>
    <sheet name="0201" sheetId="51" r:id="rId49"/>
    <sheet name="0202" sheetId="52" r:id="rId50"/>
    <sheet name="0203" sheetId="53" r:id="rId51"/>
    <sheet name="0204" sheetId="54" r:id="rId52"/>
    <sheet name="0205" sheetId="55" r:id="rId53"/>
    <sheet name="0206" sheetId="56" r:id="rId54"/>
    <sheet name="0207" sheetId="57" r:id="rId55"/>
    <sheet name="0208" sheetId="58" r:id="rId56"/>
    <sheet name="0209" sheetId="59" r:id="rId57"/>
    <sheet name="0210" sheetId="60" r:id="rId58"/>
    <sheet name="0211" sheetId="61" r:id="rId59"/>
    <sheet name="0212" sheetId="62" r:id="rId60"/>
    <sheet name="0213" sheetId="63" r:id="rId61"/>
    <sheet name="0214" sheetId="64" r:id="rId62"/>
    <sheet name="0215" sheetId="65" r:id="rId63"/>
    <sheet name="0216" sheetId="66" r:id="rId64"/>
    <sheet name="0217" sheetId="67" r:id="rId65"/>
    <sheet name="0218" sheetId="68" r:id="rId66"/>
    <sheet name="0219" sheetId="69" r:id="rId67"/>
    <sheet name="0220" sheetId="70" r:id="rId68"/>
    <sheet name="0221" sheetId="71" r:id="rId69"/>
    <sheet name="0222" sheetId="72" r:id="rId70"/>
    <sheet name="0223" sheetId="73" r:id="rId71"/>
    <sheet name="0224" sheetId="74" r:id="rId72"/>
    <sheet name="0225" sheetId="75" r:id="rId73"/>
    <sheet name="0226" sheetId="76" r:id="rId74"/>
    <sheet name="0227" sheetId="77" r:id="rId75"/>
    <sheet name="0228" sheetId="78" r:id="rId76"/>
  </sheets>
  <definedNames>
    <definedName name="_xlnm.Print_Area" localSheetId="17">'0101'!$A$1:$BM$71</definedName>
    <definedName name="_xlnm.Print_Area" localSheetId="18">'0102'!$A$1:$BM$71</definedName>
    <definedName name="_xlnm.Print_Area" localSheetId="19">'0103'!$A$1:$BM$71</definedName>
    <definedName name="_xlnm.Print_Area" localSheetId="20">'0104'!$A$1:$BM$71</definedName>
    <definedName name="_xlnm.Print_Area" localSheetId="21">'0105'!$A$1:$BM$71</definedName>
    <definedName name="_xlnm.Print_Area" localSheetId="22">'0106'!$A$1:$BM$71</definedName>
    <definedName name="_xlnm.Print_Area" localSheetId="23">'0107'!$A$1:$BM$71</definedName>
    <definedName name="_xlnm.Print_Area" localSheetId="24">'0108'!$A$1:$BM$71</definedName>
    <definedName name="_xlnm.Print_Area" localSheetId="25">'0109'!$A$1:$BM$71</definedName>
    <definedName name="_xlnm.Print_Area" localSheetId="26">'0110'!$A$1:$BM$71</definedName>
    <definedName name="_xlnm.Print_Area" localSheetId="27">'0111'!$A$1:$BM$71</definedName>
    <definedName name="_xlnm.Print_Area" localSheetId="28">'0112'!$A$1:$BM$71</definedName>
    <definedName name="_xlnm.Print_Area" localSheetId="29">'0113'!$A$1:$BM$71</definedName>
    <definedName name="_xlnm.Print_Area" localSheetId="30">'0114'!$A$1:$BM$71</definedName>
    <definedName name="_xlnm.Print_Area" localSheetId="31">'0115'!$A$1:$BM$71</definedName>
    <definedName name="_xlnm.Print_Area" localSheetId="32">'0116'!$A$1:$BM$71</definedName>
    <definedName name="_xlnm.Print_Area" localSheetId="33">'0117'!$A$1:$BM$71</definedName>
    <definedName name="_xlnm.Print_Area" localSheetId="34">'0118'!$A$1:$BM$71</definedName>
    <definedName name="_xlnm.Print_Area" localSheetId="35">'0119'!$A$1:$BM$71</definedName>
    <definedName name="_xlnm.Print_Area" localSheetId="36">'0120'!$A$1:$BM$71</definedName>
    <definedName name="_xlnm.Print_Area" localSheetId="37">'0121'!$A$1:$BM$71</definedName>
    <definedName name="_xlnm.Print_Area" localSheetId="38">'0122'!$A$1:$BM$71</definedName>
    <definedName name="_xlnm.Print_Area" localSheetId="39">'0123'!$A$1:$BM$71</definedName>
    <definedName name="_xlnm.Print_Area" localSheetId="40">'0124'!$A$1:$BM$71</definedName>
    <definedName name="_xlnm.Print_Area" localSheetId="41">'0125'!$A$1:$BM$71</definedName>
    <definedName name="_xlnm.Print_Area" localSheetId="42">'0126'!$A$1:$BM$71</definedName>
    <definedName name="_xlnm.Print_Area" localSheetId="43">'0127'!$A$1:$BM$71</definedName>
    <definedName name="_xlnm.Print_Area" localSheetId="44">'0128'!$A$1:$BM$71</definedName>
    <definedName name="_xlnm.Print_Area" localSheetId="45">'0129'!$A$1:$BM$71</definedName>
    <definedName name="_xlnm.Print_Area" localSheetId="46">'0130'!$A$1:$BM$71</definedName>
    <definedName name="_xlnm.Print_Area" localSheetId="47">'0131'!$A$1:$BM$71</definedName>
    <definedName name="_xlnm.Print_Area" localSheetId="48">'0201'!$A$1:$BM$71</definedName>
    <definedName name="_xlnm.Print_Area" localSheetId="49">'0202'!$A$1:$BM$71</definedName>
    <definedName name="_xlnm.Print_Area" localSheetId="50">'0203'!$A$1:$BM$71</definedName>
    <definedName name="_xlnm.Print_Area" localSheetId="51">'0204'!$A$1:$BM$71</definedName>
    <definedName name="_xlnm.Print_Area" localSheetId="52">'0205'!$A$1:$BM$71</definedName>
    <definedName name="_xlnm.Print_Area" localSheetId="53">'0206'!$A$1:$BM$71</definedName>
    <definedName name="_xlnm.Print_Area" localSheetId="54">'0207'!$A$1:$BM$71</definedName>
    <definedName name="_xlnm.Print_Area" localSheetId="55">'0208'!$A$1:$BM$71</definedName>
    <definedName name="_xlnm.Print_Area" localSheetId="56">'0209'!$A$1:$BM$71</definedName>
    <definedName name="_xlnm.Print_Area" localSheetId="57">'0210'!$A$1:$BM$71</definedName>
    <definedName name="_xlnm.Print_Area" localSheetId="58">'0211'!$A$1:$BM$71</definedName>
    <definedName name="_xlnm.Print_Area" localSheetId="59">'0212'!$A$1:$BM$71</definedName>
    <definedName name="_xlnm.Print_Area" localSheetId="60">'0213'!$A$1:$BM$71</definedName>
    <definedName name="_xlnm.Print_Area" localSheetId="61">'0214'!$A$1:$BM$71</definedName>
    <definedName name="_xlnm.Print_Area" localSheetId="62">'0215'!$A$1:$BM$71</definedName>
    <definedName name="_xlnm.Print_Area" localSheetId="63">'0216'!$A$1:$BM$71</definedName>
    <definedName name="_xlnm.Print_Area" localSheetId="64">'0217'!$A$1:$BM$71</definedName>
    <definedName name="_xlnm.Print_Area" localSheetId="65">'0218'!$A$1:$BM$71</definedName>
    <definedName name="_xlnm.Print_Area" localSheetId="66">'0219'!$A$1:$BM$71</definedName>
    <definedName name="_xlnm.Print_Area" localSheetId="67">'0220'!$A$1:$BM$71</definedName>
    <definedName name="_xlnm.Print_Area" localSheetId="68">'0221'!$A$1:$BM$71</definedName>
    <definedName name="_xlnm.Print_Area" localSheetId="69">'0222'!$A$1:$BM$71</definedName>
    <definedName name="_xlnm.Print_Area" localSheetId="70">'0223'!$A$1:$BM$71</definedName>
    <definedName name="_xlnm.Print_Area" localSheetId="71">'0224'!$A$1:$BM$70</definedName>
    <definedName name="_xlnm.Print_Area" localSheetId="72">'0225'!$A$1:$BM$70</definedName>
    <definedName name="_xlnm.Print_Area" localSheetId="73">'0226'!$A$1:$BM$70</definedName>
    <definedName name="_xlnm.Print_Area" localSheetId="74">'0227'!$A$1:$BM$70</definedName>
    <definedName name="_xlnm.Print_Area" localSheetId="75">'0228'!$A$1:$BM$70</definedName>
    <definedName name="_xlnm.Print_Area" localSheetId="0">'1215'!$A$1:$BM$71</definedName>
    <definedName name="_xlnm.Print_Area" localSheetId="1">'1216'!$A$1:$BM$71</definedName>
    <definedName name="_xlnm.Print_Area" localSheetId="2">'1217'!$A$1:$BM$71</definedName>
    <definedName name="_xlnm.Print_Area" localSheetId="3">'1218'!$A$1:$BM$71</definedName>
    <definedName name="_xlnm.Print_Area" localSheetId="4">'1219'!$A$1:$BM$71</definedName>
    <definedName name="_xlnm.Print_Area" localSheetId="5">'1220'!$A$1:$BM$71</definedName>
    <definedName name="_xlnm.Print_Area" localSheetId="6">'1221'!$A$1:$BM$71</definedName>
    <definedName name="_xlnm.Print_Area" localSheetId="7">'1222'!$A$1:$BM$71</definedName>
    <definedName name="_xlnm.Print_Area" localSheetId="8">'1223'!$A$1:$BM$71</definedName>
    <definedName name="_xlnm.Print_Area" localSheetId="9">'1224'!$A$1:$BM$71</definedName>
    <definedName name="_xlnm.Print_Area" localSheetId="10">'1225'!$A$1:$BM$71</definedName>
    <definedName name="_xlnm.Print_Area" localSheetId="11">'1226'!$A$1:$BM$71</definedName>
    <definedName name="_xlnm.Print_Area" localSheetId="12">'1227'!$A$1:$BM$71</definedName>
    <definedName name="_xlnm.Print_Area" localSheetId="13">'1228'!$A$1:$BM$71</definedName>
    <definedName name="_xlnm.Print_Area" localSheetId="14">'1229'!$A$1:$BM$71</definedName>
    <definedName name="_xlnm.Print_Area" localSheetId="15">'1230'!$A$1:$BM$71</definedName>
    <definedName name="_xlnm.Print_Area" localSheetId="16">'1231'!$A$1:$BM$71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1" i="75" l="1"/>
  <c r="BO30" i="69"/>
  <c r="R8" i="75"/>
  <c r="R8" i="76" s="1"/>
  <c r="R8" i="77" s="1"/>
  <c r="R8" i="78" s="1"/>
  <c r="BP13" i="78"/>
  <c r="BP14" i="78"/>
  <c r="BP15" i="78"/>
  <c r="BP16" i="78"/>
  <c r="BP17" i="78"/>
  <c r="BP20" i="78"/>
  <c r="BQ20" i="78" s="1"/>
  <c r="BP22" i="78"/>
  <c r="BP24" i="78"/>
  <c r="BQ24" i="78" s="1"/>
  <c r="BP12" i="78"/>
  <c r="BC47" i="78"/>
  <c r="AS41" i="78"/>
  <c r="AS42" i="78"/>
  <c r="AS43" i="78"/>
  <c r="AS44" i="78"/>
  <c r="AS40" i="78"/>
  <c r="BA30" i="78"/>
  <c r="BA13" i="78"/>
  <c r="BA14" i="78"/>
  <c r="BA15" i="78"/>
  <c r="BA16" i="78"/>
  <c r="BA17" i="78"/>
  <c r="BA20" i="78"/>
  <c r="BA22" i="78"/>
  <c r="BA23" i="78"/>
  <c r="BA24" i="78"/>
  <c r="BA12" i="78"/>
  <c r="BR32" i="78"/>
  <c r="AR31" i="78"/>
  <c r="BO30" i="78"/>
  <c r="AR29" i="78"/>
  <c r="AR28" i="78"/>
  <c r="AR27" i="78"/>
  <c r="BR26" i="78"/>
  <c r="BT30" i="78" s="1"/>
  <c r="BO26" i="78"/>
  <c r="BO32" i="78" s="1"/>
  <c r="AR33" i="78" s="1"/>
  <c r="AX7" i="78" s="1"/>
  <c r="BO25" i="78"/>
  <c r="BO24" i="78"/>
  <c r="BO23" i="78"/>
  <c r="BO22" i="78"/>
  <c r="BO21" i="78"/>
  <c r="BO20" i="78"/>
  <c r="BO19" i="78"/>
  <c r="BO18" i="78"/>
  <c r="BQ17" i="78"/>
  <c r="BO17" i="78"/>
  <c r="BO16" i="78"/>
  <c r="BQ15" i="78"/>
  <c r="BO15" i="78"/>
  <c r="BQ14" i="78"/>
  <c r="BO14" i="78"/>
  <c r="BQ13" i="78"/>
  <c r="BO13" i="78"/>
  <c r="BO12" i="78"/>
  <c r="AX6" i="78"/>
  <c r="Z5" i="78"/>
  <c r="AP5" i="78" s="1"/>
  <c r="AW3" i="78"/>
  <c r="BH3" i="78" s="1"/>
  <c r="BC47" i="77"/>
  <c r="AS41" i="77"/>
  <c r="AS42" i="77"/>
  <c r="AS43" i="77"/>
  <c r="AS44" i="77"/>
  <c r="AS40" i="77"/>
  <c r="BA30" i="77"/>
  <c r="BP13" i="77"/>
  <c r="BP14" i="77"/>
  <c r="BQ14" i="77" s="1"/>
  <c r="BP15" i="77"/>
  <c r="BP16" i="77"/>
  <c r="BP17" i="77"/>
  <c r="BQ17" i="77" s="1"/>
  <c r="BP20" i="77"/>
  <c r="BQ20" i="77" s="1"/>
  <c r="BP22" i="77"/>
  <c r="BP24" i="77"/>
  <c r="BQ24" i="77" s="1"/>
  <c r="BA13" i="77"/>
  <c r="BA14" i="77"/>
  <c r="BA15" i="77"/>
  <c r="BA16" i="77"/>
  <c r="BA17" i="77"/>
  <c r="BA20" i="77"/>
  <c r="BA22" i="77"/>
  <c r="BA23" i="77"/>
  <c r="BA24" i="77"/>
  <c r="BP12" i="77"/>
  <c r="BA12" i="77"/>
  <c r="BR32" i="77"/>
  <c r="AR31" i="77"/>
  <c r="BO30" i="77"/>
  <c r="AR29" i="77"/>
  <c r="AR28" i="77"/>
  <c r="AR27" i="77"/>
  <c r="BR26" i="77"/>
  <c r="BT30" i="77" s="1"/>
  <c r="BO26" i="77"/>
  <c r="BO32" i="77" s="1"/>
  <c r="AR33" i="77" s="1"/>
  <c r="AX7" i="77" s="1"/>
  <c r="BO25" i="77"/>
  <c r="BO24" i="77"/>
  <c r="BO23" i="77"/>
  <c r="BO22" i="77"/>
  <c r="BQ22" i="77" s="1"/>
  <c r="BO21" i="77"/>
  <c r="BO20" i="77"/>
  <c r="BO19" i="77"/>
  <c r="BO18" i="77"/>
  <c r="BO17" i="77"/>
  <c r="BO16" i="77"/>
  <c r="BQ16" i="77" s="1"/>
  <c r="BQ15" i="77"/>
  <c r="BO15" i="77"/>
  <c r="BO14" i="77"/>
  <c r="BO13" i="77"/>
  <c r="BO12" i="77"/>
  <c r="AX6" i="77"/>
  <c r="Z5" i="77"/>
  <c r="AP5" i="77" s="1"/>
  <c r="AW3" i="77"/>
  <c r="BH3" i="77" s="1"/>
  <c r="BC47" i="76"/>
  <c r="AS41" i="76"/>
  <c r="AS42" i="76"/>
  <c r="AS43" i="76"/>
  <c r="AS44" i="76"/>
  <c r="AS40" i="76"/>
  <c r="BA30" i="76"/>
  <c r="BP13" i="76"/>
  <c r="BP14" i="76"/>
  <c r="BP15" i="76"/>
  <c r="BQ15" i="76" s="1"/>
  <c r="BP16" i="76"/>
  <c r="BP17" i="76"/>
  <c r="BP20" i="76"/>
  <c r="BP22" i="76"/>
  <c r="BQ22" i="76" s="1"/>
  <c r="BP24" i="76"/>
  <c r="BQ24" i="76" s="1"/>
  <c r="BA13" i="76"/>
  <c r="BA14" i="76"/>
  <c r="BA15" i="76"/>
  <c r="BA16" i="76"/>
  <c r="BA17" i="76"/>
  <c r="BA19" i="76"/>
  <c r="BA19" i="77" s="1"/>
  <c r="BA19" i="78" s="1"/>
  <c r="BA20" i="76"/>
  <c r="BA22" i="76"/>
  <c r="BA23" i="76"/>
  <c r="BA24" i="76"/>
  <c r="BP12" i="76"/>
  <c r="BA12" i="76"/>
  <c r="BR32" i="76"/>
  <c r="AR31" i="76"/>
  <c r="BO30" i="76"/>
  <c r="AR29" i="76"/>
  <c r="AR28" i="76"/>
  <c r="AR27" i="76"/>
  <c r="BR26" i="76"/>
  <c r="BT30" i="76" s="1"/>
  <c r="BO25" i="76"/>
  <c r="BO24" i="76"/>
  <c r="BO23" i="76"/>
  <c r="BO26" i="76" s="1"/>
  <c r="BT31" i="76" s="1"/>
  <c r="BO22" i="76"/>
  <c r="BO21" i="76"/>
  <c r="BO20" i="76"/>
  <c r="BQ20" i="76" s="1"/>
  <c r="BO19" i="76"/>
  <c r="BO18" i="76"/>
  <c r="BO17" i="76"/>
  <c r="BQ17" i="76" s="1"/>
  <c r="BQ16" i="76"/>
  <c r="BO16" i="76"/>
  <c r="BO15" i="76"/>
  <c r="BO14" i="76"/>
  <c r="BQ13" i="76"/>
  <c r="BO13" i="76"/>
  <c r="BO12" i="76"/>
  <c r="AX6" i="76"/>
  <c r="Z5" i="76"/>
  <c r="AP5" i="76" s="1"/>
  <c r="AW3" i="76"/>
  <c r="BH3" i="76" s="1"/>
  <c r="BP13" i="75"/>
  <c r="BP14" i="75"/>
  <c r="BQ14" i="75" s="1"/>
  <c r="BP15" i="75"/>
  <c r="BP16" i="75"/>
  <c r="BP17" i="75"/>
  <c r="BP20" i="75"/>
  <c r="BP22" i="75"/>
  <c r="BP23" i="75"/>
  <c r="BQ23" i="75" s="1"/>
  <c r="BP24" i="75"/>
  <c r="BQ24" i="75" s="1"/>
  <c r="BP12" i="75"/>
  <c r="BC47" i="75"/>
  <c r="AS41" i="75"/>
  <c r="AS42" i="75"/>
  <c r="AS43" i="75"/>
  <c r="AS44" i="75"/>
  <c r="AS40" i="75"/>
  <c r="BA30" i="75"/>
  <c r="BA13" i="75"/>
  <c r="BA14" i="75"/>
  <c r="BA15" i="75"/>
  <c r="BA16" i="75"/>
  <c r="BA17" i="75"/>
  <c r="BA19" i="75"/>
  <c r="BA20" i="75"/>
  <c r="BA22" i="75"/>
  <c r="BA23" i="75"/>
  <c r="BA24" i="75"/>
  <c r="BA12" i="75"/>
  <c r="BR32" i="75"/>
  <c r="AR29" i="75"/>
  <c r="AR28" i="75"/>
  <c r="AR27" i="75"/>
  <c r="BR26" i="75"/>
  <c r="BT30" i="75" s="1"/>
  <c r="BO25" i="75"/>
  <c r="BO24" i="75"/>
  <c r="BO23" i="75"/>
  <c r="BO22" i="75"/>
  <c r="BQ22" i="75" s="1"/>
  <c r="BO21" i="75"/>
  <c r="BQ20" i="75"/>
  <c r="BO20" i="75"/>
  <c r="BO19" i="75"/>
  <c r="BO18" i="75"/>
  <c r="BQ17" i="75"/>
  <c r="BO17" i="75"/>
  <c r="BO16" i="75"/>
  <c r="BQ16" i="75" s="1"/>
  <c r="BQ15" i="75"/>
  <c r="BO15" i="75"/>
  <c r="BO14" i="75"/>
  <c r="BO13" i="75"/>
  <c r="BQ13" i="75" s="1"/>
  <c r="BO12" i="75"/>
  <c r="AX6" i="75"/>
  <c r="Z5" i="75"/>
  <c r="AP5" i="75" s="1"/>
  <c r="AW3" i="75"/>
  <c r="BH3" i="75" s="1"/>
  <c r="BC47" i="74"/>
  <c r="AS41" i="74"/>
  <c r="AS42" i="74"/>
  <c r="AS43" i="74"/>
  <c r="AS44" i="74"/>
  <c r="AS40" i="74"/>
  <c r="BA30" i="74"/>
  <c r="BP13" i="74"/>
  <c r="BP14" i="74"/>
  <c r="BQ14" i="74" s="1"/>
  <c r="BP15" i="74"/>
  <c r="BP16" i="74"/>
  <c r="BP17" i="74"/>
  <c r="BP19" i="74"/>
  <c r="BQ19" i="74" s="1"/>
  <c r="BP20" i="74"/>
  <c r="BQ20" i="74" s="1"/>
  <c r="BP22" i="74"/>
  <c r="BP23" i="74"/>
  <c r="BP24" i="74"/>
  <c r="BA13" i="74"/>
  <c r="BA14" i="74"/>
  <c r="BA15" i="74"/>
  <c r="BA16" i="74"/>
  <c r="BA17" i="74"/>
  <c r="BA19" i="74"/>
  <c r="BA20" i="74"/>
  <c r="BA22" i="74"/>
  <c r="BA23" i="74"/>
  <c r="BA24" i="74"/>
  <c r="BP12" i="74"/>
  <c r="BA12" i="74"/>
  <c r="R8" i="74"/>
  <c r="BR32" i="74"/>
  <c r="BO32" i="74"/>
  <c r="AR33" i="74" s="1"/>
  <c r="AX7" i="74" s="1"/>
  <c r="BT31" i="74"/>
  <c r="AR31" i="74"/>
  <c r="BT30" i="74"/>
  <c r="BS30" i="74"/>
  <c r="BO30" i="74"/>
  <c r="AR29" i="74"/>
  <c r="AR28" i="74"/>
  <c r="AR27" i="74"/>
  <c r="BR26" i="74"/>
  <c r="BO26" i="74"/>
  <c r="BO25" i="74"/>
  <c r="BQ24" i="74"/>
  <c r="BO24" i="74"/>
  <c r="BQ23" i="74"/>
  <c r="BO23" i="74"/>
  <c r="BQ22" i="74"/>
  <c r="BO22" i="74"/>
  <c r="BO21" i="74"/>
  <c r="BO20" i="74"/>
  <c r="BO19" i="74"/>
  <c r="BO18" i="74"/>
  <c r="BQ17" i="74"/>
  <c r="BO17" i="74"/>
  <c r="BQ16" i="74"/>
  <c r="BO16" i="74"/>
  <c r="BQ15" i="74"/>
  <c r="BO15" i="74"/>
  <c r="BO14" i="74"/>
  <c r="BQ13" i="74"/>
  <c r="BO13" i="74"/>
  <c r="BQ12" i="74"/>
  <c r="BO12" i="74"/>
  <c r="AX6" i="74"/>
  <c r="AP5" i="74"/>
  <c r="Z5" i="74"/>
  <c r="AW3" i="74"/>
  <c r="BH3" i="74" s="1"/>
  <c r="BC47" i="73"/>
  <c r="AS41" i="73"/>
  <c r="AS42" i="73"/>
  <c r="AS43" i="73"/>
  <c r="AS44" i="73"/>
  <c r="AS40" i="73"/>
  <c r="BA30" i="73"/>
  <c r="BP13" i="73"/>
  <c r="BP14" i="73"/>
  <c r="BP15" i="73"/>
  <c r="BP16" i="73"/>
  <c r="BP17" i="73"/>
  <c r="BP19" i="73"/>
  <c r="BP20" i="73"/>
  <c r="BP22" i="73"/>
  <c r="BP23" i="73"/>
  <c r="BP24" i="73"/>
  <c r="BQ24" i="73" s="1"/>
  <c r="BA13" i="73"/>
  <c r="BA14" i="73"/>
  <c r="BA15" i="73"/>
  <c r="BA16" i="73"/>
  <c r="BA17" i="73"/>
  <c r="BA19" i="73"/>
  <c r="BA20" i="73"/>
  <c r="BA22" i="73"/>
  <c r="BA23" i="73"/>
  <c r="BA24" i="73"/>
  <c r="BP12" i="73"/>
  <c r="BQ12" i="73" s="1"/>
  <c r="BA12" i="73"/>
  <c r="R8" i="73"/>
  <c r="BR32" i="73"/>
  <c r="AR31" i="73"/>
  <c r="BO30" i="73"/>
  <c r="AR29" i="73"/>
  <c r="AR28" i="73"/>
  <c r="AR27" i="73"/>
  <c r="BR26" i="73"/>
  <c r="BT30" i="73" s="1"/>
  <c r="BO26" i="73"/>
  <c r="BO32" i="73" s="1"/>
  <c r="AR33" i="73" s="1"/>
  <c r="AX7" i="73" s="1"/>
  <c r="BO25" i="73"/>
  <c r="BO24" i="73"/>
  <c r="BO23" i="73"/>
  <c r="BQ23" i="73" s="1"/>
  <c r="BO22" i="73"/>
  <c r="BQ22" i="73" s="1"/>
  <c r="BO21" i="73"/>
  <c r="BO20" i="73"/>
  <c r="BQ20" i="73" s="1"/>
  <c r="BO19" i="73"/>
  <c r="BQ19" i="73" s="1"/>
  <c r="BO18" i="73"/>
  <c r="BO17" i="73"/>
  <c r="BQ17" i="73" s="1"/>
  <c r="BO16" i="73"/>
  <c r="BQ16" i="73" s="1"/>
  <c r="BQ15" i="73"/>
  <c r="BO15" i="73"/>
  <c r="BO14" i="73"/>
  <c r="BO13" i="73"/>
  <c r="BQ13" i="73" s="1"/>
  <c r="BO12" i="73"/>
  <c r="AX6" i="73"/>
  <c r="Z5" i="73"/>
  <c r="AP5" i="73" s="1"/>
  <c r="AW3" i="73"/>
  <c r="BH3" i="73" s="1"/>
  <c r="BP13" i="72"/>
  <c r="BP14" i="72"/>
  <c r="BQ14" i="72" s="1"/>
  <c r="BP15" i="72"/>
  <c r="BP16" i="72"/>
  <c r="BQ16" i="72" s="1"/>
  <c r="BP17" i="72"/>
  <c r="BP19" i="72"/>
  <c r="BP20" i="72"/>
  <c r="BP22" i="72"/>
  <c r="BP23" i="72"/>
  <c r="BP24" i="72"/>
  <c r="BQ24" i="72" s="1"/>
  <c r="BP12" i="72"/>
  <c r="BC47" i="72"/>
  <c r="AS41" i="72"/>
  <c r="AS42" i="72"/>
  <c r="AS43" i="72"/>
  <c r="AS44" i="72"/>
  <c r="AS40" i="72"/>
  <c r="BA30" i="72"/>
  <c r="BA13" i="72"/>
  <c r="BA14" i="72"/>
  <c r="BA15" i="72"/>
  <c r="BA16" i="72"/>
  <c r="BA17" i="72"/>
  <c r="BA19" i="72"/>
  <c r="BA20" i="72"/>
  <c r="BA22" i="72"/>
  <c r="BA23" i="72"/>
  <c r="BA24" i="72"/>
  <c r="BA12" i="72"/>
  <c r="R8" i="72"/>
  <c r="BR32" i="72"/>
  <c r="AR31" i="72"/>
  <c r="BO30" i="72"/>
  <c r="AR29" i="72"/>
  <c r="AR28" i="72"/>
  <c r="AR27" i="72"/>
  <c r="BR26" i="72"/>
  <c r="BT30" i="72" s="1"/>
  <c r="BO26" i="72"/>
  <c r="BO32" i="72" s="1"/>
  <c r="AR33" i="72" s="1"/>
  <c r="AX7" i="72" s="1"/>
  <c r="BO25" i="72"/>
  <c r="BO24" i="72"/>
  <c r="BQ23" i="72"/>
  <c r="BO23" i="72"/>
  <c r="BO22" i="72"/>
  <c r="BQ22" i="72" s="1"/>
  <c r="BO21" i="72"/>
  <c r="BQ20" i="72"/>
  <c r="BO20" i="72"/>
  <c r="BO19" i="72"/>
  <c r="BQ19" i="72" s="1"/>
  <c r="BO18" i="72"/>
  <c r="BQ17" i="72"/>
  <c r="BO17" i="72"/>
  <c r="BO16" i="72"/>
  <c r="BQ15" i="72"/>
  <c r="BO15" i="72"/>
  <c r="BO14" i="72"/>
  <c r="BQ13" i="72"/>
  <c r="BO13" i="72"/>
  <c r="BO12" i="72"/>
  <c r="AX6" i="72"/>
  <c r="Z5" i="72"/>
  <c r="AP5" i="72" s="1"/>
  <c r="AW3" i="72"/>
  <c r="BH3" i="72" s="1"/>
  <c r="BC47" i="71"/>
  <c r="AS41" i="71"/>
  <c r="AS42" i="71"/>
  <c r="AS43" i="71"/>
  <c r="AS44" i="71"/>
  <c r="AS40" i="71"/>
  <c r="BA30" i="71"/>
  <c r="BP13" i="71"/>
  <c r="BP14" i="71"/>
  <c r="BP15" i="71"/>
  <c r="BQ15" i="71" s="1"/>
  <c r="BP16" i="71"/>
  <c r="BP17" i="71"/>
  <c r="BP19" i="71"/>
  <c r="BP20" i="71"/>
  <c r="BP22" i="71"/>
  <c r="BP23" i="71"/>
  <c r="BP24" i="71"/>
  <c r="BQ24" i="71" s="1"/>
  <c r="BP12" i="71"/>
  <c r="BA13" i="71"/>
  <c r="BA14" i="71"/>
  <c r="BA15" i="71"/>
  <c r="BA16" i="71"/>
  <c r="BA17" i="71"/>
  <c r="BA19" i="71"/>
  <c r="BA20" i="71"/>
  <c r="BA22" i="71"/>
  <c r="BA23" i="71"/>
  <c r="BA24" i="71"/>
  <c r="BA12" i="71"/>
  <c r="AR31" i="71"/>
  <c r="BO30" i="71"/>
  <c r="AR29" i="71"/>
  <c r="AR28" i="71"/>
  <c r="AR27" i="71"/>
  <c r="BR26" i="71"/>
  <c r="BT30" i="71" s="1"/>
  <c r="BO25" i="71"/>
  <c r="BO24" i="71"/>
  <c r="BO23" i="71"/>
  <c r="BQ23" i="71" s="1"/>
  <c r="BO22" i="71"/>
  <c r="BQ22" i="71" s="1"/>
  <c r="BO21" i="71"/>
  <c r="BO20" i="71"/>
  <c r="BO19" i="71"/>
  <c r="BQ19" i="71" s="1"/>
  <c r="BO18" i="71"/>
  <c r="BQ17" i="71"/>
  <c r="BO17" i="71"/>
  <c r="BO16" i="71"/>
  <c r="BO15" i="71"/>
  <c r="BQ14" i="71"/>
  <c r="BO14" i="71"/>
  <c r="BO13" i="71"/>
  <c r="BQ13" i="71" s="1"/>
  <c r="BO12" i="71"/>
  <c r="AX6" i="71"/>
  <c r="Z5" i="71"/>
  <c r="AP5" i="71" s="1"/>
  <c r="AW3" i="71"/>
  <c r="BH3" i="71" s="1"/>
  <c r="BC48" i="70"/>
  <c r="BC48" i="71" s="1"/>
  <c r="BC48" i="72" s="1"/>
  <c r="BC48" i="73" s="1"/>
  <c r="BC48" i="74" s="1"/>
  <c r="BC48" i="75" s="1"/>
  <c r="BC48" i="76" s="1"/>
  <c r="BC48" i="77" s="1"/>
  <c r="BC48" i="78" s="1"/>
  <c r="BC47" i="70"/>
  <c r="AS41" i="70"/>
  <c r="AS42" i="70"/>
  <c r="AS43" i="70"/>
  <c r="AS44" i="70"/>
  <c r="AS40" i="70"/>
  <c r="BA30" i="70"/>
  <c r="BP13" i="70"/>
  <c r="BQ13" i="70" s="1"/>
  <c r="BP14" i="70"/>
  <c r="BP15" i="70"/>
  <c r="BQ15" i="70" s="1"/>
  <c r="BP16" i="70"/>
  <c r="BP17" i="70"/>
  <c r="BP19" i="70"/>
  <c r="BP20" i="70"/>
  <c r="BP22" i="70"/>
  <c r="BP23" i="70"/>
  <c r="BP24" i="70"/>
  <c r="BQ24" i="70" s="1"/>
  <c r="BA13" i="70"/>
  <c r="BA14" i="70"/>
  <c r="BA15" i="70"/>
  <c r="BA16" i="70"/>
  <c r="BA17" i="70"/>
  <c r="BA19" i="70"/>
  <c r="BA20" i="70"/>
  <c r="BA22" i="70"/>
  <c r="BA23" i="70"/>
  <c r="BA24" i="70"/>
  <c r="BP12" i="70"/>
  <c r="BA12" i="70"/>
  <c r="BR32" i="70"/>
  <c r="AR31" i="70"/>
  <c r="BO30" i="70"/>
  <c r="AR29" i="70"/>
  <c r="AR28" i="70"/>
  <c r="AR27" i="70"/>
  <c r="BR26" i="70"/>
  <c r="BT30" i="70" s="1"/>
  <c r="BO26" i="70"/>
  <c r="BO32" i="70" s="1"/>
  <c r="AR33" i="70" s="1"/>
  <c r="AX7" i="70" s="1"/>
  <c r="BO25" i="70"/>
  <c r="BO24" i="70"/>
  <c r="BO23" i="70"/>
  <c r="BQ23" i="70" s="1"/>
  <c r="BQ22" i="70"/>
  <c r="BO22" i="70"/>
  <c r="BO21" i="70"/>
  <c r="BO20" i="70"/>
  <c r="BQ20" i="70" s="1"/>
  <c r="BQ19" i="70"/>
  <c r="BO19" i="70"/>
  <c r="BO18" i="70"/>
  <c r="BO17" i="70"/>
  <c r="BQ17" i="70" s="1"/>
  <c r="BQ16" i="70"/>
  <c r="BO16" i="70"/>
  <c r="BO15" i="70"/>
  <c r="BO14" i="70"/>
  <c r="BO13" i="70"/>
  <c r="BO12" i="70"/>
  <c r="AX6" i="70"/>
  <c r="Z5" i="70"/>
  <c r="AP5" i="70" s="1"/>
  <c r="AW3" i="70"/>
  <c r="BH3" i="70" s="1"/>
  <c r="BC48" i="69"/>
  <c r="BC47" i="69"/>
  <c r="V48" i="69"/>
  <c r="V48" i="70" s="1"/>
  <c r="V48" i="71" s="1"/>
  <c r="V48" i="72" s="1"/>
  <c r="V48" i="73" s="1"/>
  <c r="V48" i="74" s="1"/>
  <c r="V48" i="75" s="1"/>
  <c r="V48" i="76" s="1"/>
  <c r="V48" i="77" s="1"/>
  <c r="V48" i="78" s="1"/>
  <c r="V47" i="69"/>
  <c r="V47" i="70" s="1"/>
  <c r="V47" i="71" s="1"/>
  <c r="V47" i="72" s="1"/>
  <c r="V47" i="73" s="1"/>
  <c r="V47" i="74" s="1"/>
  <c r="V47" i="75" s="1"/>
  <c r="V47" i="76" s="1"/>
  <c r="V47" i="77" s="1"/>
  <c r="V47" i="78" s="1"/>
  <c r="AS41" i="69"/>
  <c r="AS42" i="69"/>
  <c r="AS43" i="69"/>
  <c r="AS44" i="69"/>
  <c r="AS40" i="69"/>
  <c r="BP30" i="69"/>
  <c r="BQ30" i="69" s="1"/>
  <c r="BA30" i="69"/>
  <c r="BP13" i="69"/>
  <c r="BP14" i="69"/>
  <c r="BP15" i="69"/>
  <c r="BQ15" i="69" s="1"/>
  <c r="BP16" i="69"/>
  <c r="BQ16" i="69" s="1"/>
  <c r="BP17" i="69"/>
  <c r="BP19" i="69"/>
  <c r="BP20" i="69"/>
  <c r="BP22" i="69"/>
  <c r="BQ22" i="69" s="1"/>
  <c r="BP23" i="69"/>
  <c r="BP24" i="69"/>
  <c r="BA13" i="69"/>
  <c r="BA14" i="69"/>
  <c r="BA15" i="69"/>
  <c r="BA16" i="69"/>
  <c r="BA17" i="69"/>
  <c r="BA19" i="69"/>
  <c r="BA20" i="69"/>
  <c r="BA21" i="69"/>
  <c r="BA21" i="70" s="1"/>
  <c r="BA21" i="71" s="1"/>
  <c r="BA21" i="72" s="1"/>
  <c r="BA21" i="73" s="1"/>
  <c r="BA21" i="74" s="1"/>
  <c r="BA21" i="75" s="1"/>
  <c r="BA21" i="76" s="1"/>
  <c r="BA21" i="77" s="1"/>
  <c r="BA21" i="78" s="1"/>
  <c r="BA22" i="69"/>
  <c r="BA23" i="69"/>
  <c r="BA24" i="69"/>
  <c r="BA25" i="69"/>
  <c r="BA25" i="70" s="1"/>
  <c r="BA25" i="71" s="1"/>
  <c r="BA25" i="72" s="1"/>
  <c r="BA25" i="73" s="1"/>
  <c r="BA25" i="74" s="1"/>
  <c r="BA25" i="75" s="1"/>
  <c r="BA25" i="76" s="1"/>
  <c r="BA25" i="77" s="1"/>
  <c r="BA25" i="78" s="1"/>
  <c r="BP12" i="69"/>
  <c r="BA12" i="69"/>
  <c r="R8" i="69"/>
  <c r="R8" i="70" s="1"/>
  <c r="R8" i="71" s="1"/>
  <c r="BR32" i="69"/>
  <c r="AR31" i="69"/>
  <c r="AR29" i="69"/>
  <c r="AR28" i="69"/>
  <c r="AR27" i="69"/>
  <c r="BR26" i="69"/>
  <c r="BT30" i="69" s="1"/>
  <c r="BP25" i="69"/>
  <c r="BQ24" i="69"/>
  <c r="BO24" i="69"/>
  <c r="BO23" i="69"/>
  <c r="BQ23" i="69" s="1"/>
  <c r="BO22" i="69"/>
  <c r="BO21" i="69"/>
  <c r="BP21" i="69" s="1"/>
  <c r="BO20" i="69"/>
  <c r="BQ20" i="69" s="1"/>
  <c r="BQ19" i="69"/>
  <c r="BO19" i="69"/>
  <c r="BO18" i="69"/>
  <c r="BO17" i="69"/>
  <c r="BQ17" i="69" s="1"/>
  <c r="BO16" i="69"/>
  <c r="BO15" i="69"/>
  <c r="BO14" i="69"/>
  <c r="BQ13" i="69"/>
  <c r="BO13" i="69"/>
  <c r="BO12" i="69"/>
  <c r="AX6" i="69"/>
  <c r="Z5" i="69"/>
  <c r="AP5" i="69" s="1"/>
  <c r="AW3" i="69"/>
  <c r="BH3" i="69" s="1"/>
  <c r="BP30" i="68"/>
  <c r="BQ30" i="68" s="1"/>
  <c r="BP13" i="68"/>
  <c r="BP14" i="68"/>
  <c r="BQ14" i="68" s="1"/>
  <c r="BP15" i="68"/>
  <c r="BP16" i="68"/>
  <c r="BP17" i="68"/>
  <c r="BP19" i="68"/>
  <c r="BP20" i="68"/>
  <c r="BP21" i="68"/>
  <c r="BP22" i="68"/>
  <c r="BP23" i="68"/>
  <c r="BQ23" i="68" s="1"/>
  <c r="BP24" i="68"/>
  <c r="BQ24" i="68" s="1"/>
  <c r="BP25" i="68"/>
  <c r="BC48" i="68"/>
  <c r="BC47" i="68"/>
  <c r="V48" i="68"/>
  <c r="V47" i="68"/>
  <c r="AS41" i="68"/>
  <c r="AS42" i="68"/>
  <c r="AS43" i="68"/>
  <c r="AS44" i="68"/>
  <c r="AS40" i="68"/>
  <c r="BA30" i="68"/>
  <c r="BA13" i="68"/>
  <c r="BA14" i="68"/>
  <c r="BA15" i="68"/>
  <c r="BA16" i="68"/>
  <c r="BA17" i="68"/>
  <c r="BA19" i="68"/>
  <c r="BA20" i="68"/>
  <c r="BA21" i="68"/>
  <c r="BA22" i="68"/>
  <c r="BA23" i="68"/>
  <c r="BA24" i="68"/>
  <c r="BA25" i="68"/>
  <c r="BP12" i="68"/>
  <c r="BA12" i="68"/>
  <c r="R8" i="68"/>
  <c r="BR32" i="68"/>
  <c r="BT31" i="68"/>
  <c r="AR31" i="68"/>
  <c r="BS30" i="68"/>
  <c r="BO30" i="68"/>
  <c r="AR29" i="68"/>
  <c r="AR28" i="68"/>
  <c r="AR27" i="68"/>
  <c r="BR26" i="68"/>
  <c r="BT30" i="68" s="1"/>
  <c r="BO26" i="68"/>
  <c r="BO32" i="68" s="1"/>
  <c r="AR33" i="68" s="1"/>
  <c r="AX7" i="68" s="1"/>
  <c r="BO25" i="68"/>
  <c r="BQ25" i="68" s="1"/>
  <c r="BO24" i="68"/>
  <c r="BO23" i="68"/>
  <c r="BO22" i="68"/>
  <c r="BQ21" i="68"/>
  <c r="BO21" i="68"/>
  <c r="BQ20" i="68"/>
  <c r="BO20" i="68"/>
  <c r="BO19" i="68"/>
  <c r="BQ19" i="68" s="1"/>
  <c r="BO18" i="68"/>
  <c r="BQ17" i="68"/>
  <c r="BO17" i="68"/>
  <c r="BO16" i="68"/>
  <c r="BQ15" i="68"/>
  <c r="BO15" i="68"/>
  <c r="BO14" i="68"/>
  <c r="BO13" i="68"/>
  <c r="BQ13" i="68" s="1"/>
  <c r="BO12" i="68"/>
  <c r="AX6" i="68"/>
  <c r="Z5" i="68"/>
  <c r="AP5" i="68" s="1"/>
  <c r="AW3" i="68"/>
  <c r="BH3" i="68" s="1"/>
  <c r="BC48" i="67"/>
  <c r="BC47" i="67"/>
  <c r="V48" i="67"/>
  <c r="V47" i="67"/>
  <c r="AS41" i="67"/>
  <c r="AS40" i="67"/>
  <c r="BP30" i="67"/>
  <c r="BQ30" i="67" s="1"/>
  <c r="BA30" i="67"/>
  <c r="BP13" i="67"/>
  <c r="BP14" i="67"/>
  <c r="BP15" i="67"/>
  <c r="BQ15" i="67" s="1"/>
  <c r="BP16" i="67"/>
  <c r="BP17" i="67"/>
  <c r="BP19" i="67"/>
  <c r="BP20" i="67"/>
  <c r="BP21" i="67"/>
  <c r="BP22" i="67"/>
  <c r="BP23" i="67"/>
  <c r="BP24" i="67"/>
  <c r="BQ24" i="67" s="1"/>
  <c r="BP25" i="67"/>
  <c r="BA13" i="67"/>
  <c r="BA14" i="67"/>
  <c r="BA15" i="67"/>
  <c r="BA16" i="67"/>
  <c r="BA17" i="67"/>
  <c r="BA19" i="67"/>
  <c r="BA20" i="67"/>
  <c r="BA21" i="67"/>
  <c r="BA22" i="67"/>
  <c r="BA23" i="67"/>
  <c r="BA24" i="67"/>
  <c r="BA25" i="67"/>
  <c r="BP12" i="67"/>
  <c r="BA12" i="67"/>
  <c r="R8" i="67"/>
  <c r="AS44" i="67"/>
  <c r="AS43" i="67"/>
  <c r="AS42" i="67"/>
  <c r="BR32" i="67"/>
  <c r="AR31" i="67"/>
  <c r="BO30" i="67"/>
  <c r="AR29" i="67"/>
  <c r="AR28" i="67"/>
  <c r="AR27" i="67"/>
  <c r="BR26" i="67"/>
  <c r="BT30" i="67" s="1"/>
  <c r="BO26" i="67"/>
  <c r="BO32" i="67" s="1"/>
  <c r="AR33" i="67" s="1"/>
  <c r="AX7" i="67" s="1"/>
  <c r="BO25" i="67"/>
  <c r="BQ25" i="67" s="1"/>
  <c r="BO24" i="67"/>
  <c r="BO23" i="67"/>
  <c r="BQ22" i="67"/>
  <c r="BO22" i="67"/>
  <c r="BQ21" i="67"/>
  <c r="BO21" i="67"/>
  <c r="BO20" i="67"/>
  <c r="BQ20" i="67" s="1"/>
  <c r="BQ19" i="67"/>
  <c r="BO19" i="67"/>
  <c r="BO18" i="67"/>
  <c r="BO17" i="67"/>
  <c r="BQ16" i="67"/>
  <c r="BO16" i="67"/>
  <c r="BO15" i="67"/>
  <c r="BO14" i="67"/>
  <c r="BQ14" i="67" s="1"/>
  <c r="BQ13" i="67"/>
  <c r="BO13" i="67"/>
  <c r="BO12" i="67"/>
  <c r="AX6" i="67"/>
  <c r="Z5" i="67"/>
  <c r="AP5" i="67" s="1"/>
  <c r="AW3" i="67"/>
  <c r="BH3" i="67" s="1"/>
  <c r="AS42" i="66"/>
  <c r="AS43" i="66"/>
  <c r="AS44" i="66"/>
  <c r="BP30" i="66"/>
  <c r="BQ30" i="66" s="1"/>
  <c r="BA30" i="66"/>
  <c r="BP13" i="66"/>
  <c r="BP15" i="66"/>
  <c r="BP16" i="66"/>
  <c r="BP22" i="66"/>
  <c r="BP23" i="66"/>
  <c r="BP24" i="66"/>
  <c r="BQ24" i="66" s="1"/>
  <c r="BA13" i="66"/>
  <c r="BA15" i="66"/>
  <c r="BA16" i="66"/>
  <c r="BA22" i="66"/>
  <c r="BA23" i="66"/>
  <c r="BA24" i="66"/>
  <c r="BP12" i="66"/>
  <c r="BA12" i="66"/>
  <c r="R8" i="66"/>
  <c r="BR32" i="66"/>
  <c r="AR31" i="66"/>
  <c r="BO30" i="66"/>
  <c r="AR29" i="66"/>
  <c r="AR28" i="66"/>
  <c r="AR27" i="66"/>
  <c r="BR26" i="66"/>
  <c r="BT30" i="66" s="1"/>
  <c r="BO26" i="66"/>
  <c r="BO32" i="66" s="1"/>
  <c r="AR33" i="66" s="1"/>
  <c r="AX7" i="66" s="1"/>
  <c r="BO25" i="66"/>
  <c r="BO24" i="66"/>
  <c r="BO23" i="66"/>
  <c r="BQ23" i="66" s="1"/>
  <c r="BO22" i="66"/>
  <c r="BQ22" i="66" s="1"/>
  <c r="BO21" i="66"/>
  <c r="BO20" i="66"/>
  <c r="BO19" i="66"/>
  <c r="BO18" i="66"/>
  <c r="BO17" i="66"/>
  <c r="BO16" i="66"/>
  <c r="BQ16" i="66" s="1"/>
  <c r="BQ15" i="66"/>
  <c r="BO15" i="66"/>
  <c r="BO14" i="66"/>
  <c r="BO13" i="66"/>
  <c r="BQ13" i="66" s="1"/>
  <c r="BO12" i="66"/>
  <c r="AX6" i="66"/>
  <c r="Z5" i="66"/>
  <c r="AP5" i="66" s="1"/>
  <c r="AW3" i="66"/>
  <c r="BH3" i="66" s="1"/>
  <c r="BC47" i="65"/>
  <c r="BC47" i="66" s="1"/>
  <c r="AS41" i="65"/>
  <c r="AS41" i="66" s="1"/>
  <c r="AS42" i="65"/>
  <c r="AS43" i="65"/>
  <c r="AS44" i="65"/>
  <c r="BP30" i="65"/>
  <c r="BQ30" i="65" s="1"/>
  <c r="BA30" i="65"/>
  <c r="BP13" i="65"/>
  <c r="BP15" i="65"/>
  <c r="BQ15" i="65" s="1"/>
  <c r="BP16" i="65"/>
  <c r="BP20" i="65"/>
  <c r="BQ20" i="65" s="1"/>
  <c r="BP22" i="65"/>
  <c r="BP23" i="65"/>
  <c r="BP24" i="65"/>
  <c r="BA13" i="65"/>
  <c r="BA15" i="65"/>
  <c r="BA16" i="65"/>
  <c r="BA17" i="65"/>
  <c r="BA17" i="66" s="1"/>
  <c r="BA19" i="65"/>
  <c r="BA19" i="66" s="1"/>
  <c r="BA20" i="65"/>
  <c r="BA20" i="66" s="1"/>
  <c r="BA22" i="65"/>
  <c r="BA23" i="65"/>
  <c r="BA24" i="65"/>
  <c r="BP12" i="65"/>
  <c r="BA12" i="65"/>
  <c r="R8" i="65"/>
  <c r="AR31" i="65"/>
  <c r="BT30" i="65"/>
  <c r="BO30" i="65"/>
  <c r="AR29" i="65"/>
  <c r="AR28" i="65"/>
  <c r="AR27" i="65"/>
  <c r="BR26" i="65"/>
  <c r="BR32" i="65" s="1"/>
  <c r="BO25" i="65"/>
  <c r="BQ24" i="65"/>
  <c r="BO24" i="65"/>
  <c r="BQ23" i="65"/>
  <c r="BO23" i="65"/>
  <c r="BO22" i="65"/>
  <c r="BO21" i="65"/>
  <c r="BO20" i="65"/>
  <c r="BO19" i="65"/>
  <c r="BP19" i="65" s="1"/>
  <c r="BP19" i="66" s="1"/>
  <c r="BO18" i="65"/>
  <c r="BO17" i="65"/>
  <c r="BP17" i="65" s="1"/>
  <c r="BO16" i="65"/>
  <c r="BQ16" i="65" s="1"/>
  <c r="BO15" i="65"/>
  <c r="BO14" i="65"/>
  <c r="BO13" i="65"/>
  <c r="BQ13" i="65" s="1"/>
  <c r="BO12" i="65"/>
  <c r="AX6" i="65"/>
  <c r="Z5" i="65"/>
  <c r="AP5" i="65" s="1"/>
  <c r="AW3" i="65"/>
  <c r="BH3" i="65" s="1"/>
  <c r="BC48" i="64"/>
  <c r="BC48" i="65" s="1"/>
  <c r="BC48" i="66" s="1"/>
  <c r="BC47" i="64"/>
  <c r="AS41" i="64"/>
  <c r="AS42" i="64"/>
  <c r="AS43" i="64"/>
  <c r="AS44" i="64"/>
  <c r="BP30" i="64"/>
  <c r="BA30" i="64"/>
  <c r="BP13" i="64"/>
  <c r="BP15" i="64"/>
  <c r="BQ15" i="64" s="1"/>
  <c r="BP16" i="64"/>
  <c r="BP17" i="64"/>
  <c r="BP19" i="64"/>
  <c r="BP20" i="64"/>
  <c r="BQ20" i="64" s="1"/>
  <c r="BP22" i="64"/>
  <c r="BP23" i="64"/>
  <c r="BP24" i="64"/>
  <c r="BA13" i="64"/>
  <c r="BA15" i="64"/>
  <c r="BA16" i="64"/>
  <c r="BA17" i="64"/>
  <c r="BA19" i="64"/>
  <c r="BA20" i="64"/>
  <c r="BA22" i="64"/>
  <c r="BA23" i="64"/>
  <c r="BA24" i="64"/>
  <c r="BP12" i="64"/>
  <c r="BA12" i="64"/>
  <c r="R8" i="64"/>
  <c r="AR31" i="64"/>
  <c r="BQ30" i="64"/>
  <c r="BO30" i="64"/>
  <c r="AR29" i="64"/>
  <c r="AR28" i="64"/>
  <c r="AR27" i="64"/>
  <c r="BR26" i="64"/>
  <c r="BT30" i="64" s="1"/>
  <c r="BO25" i="64"/>
  <c r="BQ24" i="64"/>
  <c r="BO24" i="64"/>
  <c r="BQ23" i="64"/>
  <c r="BO23" i="64"/>
  <c r="BO22" i="64"/>
  <c r="BO21" i="64"/>
  <c r="BO20" i="64"/>
  <c r="BO19" i="64"/>
  <c r="BQ19" i="64" s="1"/>
  <c r="BO18" i="64"/>
  <c r="BQ17" i="64"/>
  <c r="BO17" i="64"/>
  <c r="BO16" i="64"/>
  <c r="BO15" i="64"/>
  <c r="BO14" i="64"/>
  <c r="BO13" i="64"/>
  <c r="BO12" i="64"/>
  <c r="AX6" i="64"/>
  <c r="AP5" i="64"/>
  <c r="Z5" i="64"/>
  <c r="BH3" i="64"/>
  <c r="AW3" i="64"/>
  <c r="BC48" i="63"/>
  <c r="BC47" i="63"/>
  <c r="V48" i="63"/>
  <c r="V48" i="64" s="1"/>
  <c r="V48" i="65" s="1"/>
  <c r="V48" i="66" s="1"/>
  <c r="AS41" i="63"/>
  <c r="AS42" i="63"/>
  <c r="AS43" i="63"/>
  <c r="AS44" i="63"/>
  <c r="BP30" i="63"/>
  <c r="BQ30" i="63" s="1"/>
  <c r="BA30" i="63"/>
  <c r="BP13" i="63"/>
  <c r="BP15" i="63"/>
  <c r="BP16" i="63"/>
  <c r="BP17" i="63"/>
  <c r="BP19" i="63"/>
  <c r="BP20" i="63"/>
  <c r="BP22" i="63"/>
  <c r="BP23" i="63"/>
  <c r="BP24" i="63"/>
  <c r="BA13" i="63"/>
  <c r="BA15" i="63"/>
  <c r="BA16" i="63"/>
  <c r="BA17" i="63"/>
  <c r="BA19" i="63"/>
  <c r="BA20" i="63"/>
  <c r="BA22" i="63"/>
  <c r="BA23" i="63"/>
  <c r="BA24" i="63"/>
  <c r="BP12" i="63"/>
  <c r="BQ12" i="63" s="1"/>
  <c r="BA12" i="63"/>
  <c r="R8" i="63"/>
  <c r="BR32" i="63"/>
  <c r="AR31" i="63"/>
  <c r="BO30" i="63"/>
  <c r="AR29" i="63"/>
  <c r="AR28" i="63"/>
  <c r="AR27" i="63"/>
  <c r="BR26" i="63"/>
  <c r="BT30" i="63" s="1"/>
  <c r="BO26" i="63"/>
  <c r="BO32" i="63" s="1"/>
  <c r="AR33" i="63" s="1"/>
  <c r="AX7" i="63" s="1"/>
  <c r="BO25" i="63"/>
  <c r="BQ24" i="63"/>
  <c r="BO24" i="63"/>
  <c r="BO23" i="63"/>
  <c r="BQ23" i="63" s="1"/>
  <c r="BO22" i="63"/>
  <c r="BO21" i="63"/>
  <c r="BO20" i="63"/>
  <c r="BQ20" i="63" s="1"/>
  <c r="BO19" i="63"/>
  <c r="BQ19" i="63" s="1"/>
  <c r="BO18" i="63"/>
  <c r="BO17" i="63"/>
  <c r="BQ17" i="63" s="1"/>
  <c r="BO16" i="63"/>
  <c r="BQ15" i="63"/>
  <c r="BO15" i="63"/>
  <c r="BO14" i="63"/>
  <c r="BO13" i="63"/>
  <c r="BQ13" i="63" s="1"/>
  <c r="BO12" i="63"/>
  <c r="AX6" i="63"/>
  <c r="Z5" i="63"/>
  <c r="AP5" i="63" s="1"/>
  <c r="AW3" i="63"/>
  <c r="BH3" i="63" s="1"/>
  <c r="BC48" i="62"/>
  <c r="BC47" i="62"/>
  <c r="V48" i="62"/>
  <c r="AS41" i="62"/>
  <c r="AS42" i="62"/>
  <c r="AS43" i="62"/>
  <c r="AS44" i="62"/>
  <c r="AS40" i="62"/>
  <c r="AS40" i="63" s="1"/>
  <c r="AS40" i="64" s="1"/>
  <c r="AS40" i="65" s="1"/>
  <c r="AS40" i="66" s="1"/>
  <c r="BP30" i="62"/>
  <c r="BA30" i="62"/>
  <c r="BP13" i="62"/>
  <c r="BP15" i="62"/>
  <c r="BP16" i="62"/>
  <c r="BP17" i="62"/>
  <c r="BP19" i="62"/>
  <c r="BP20" i="62"/>
  <c r="BP22" i="62"/>
  <c r="BQ22" i="62" s="1"/>
  <c r="BP23" i="62"/>
  <c r="BP24" i="62"/>
  <c r="BA13" i="62"/>
  <c r="BA15" i="62"/>
  <c r="BA16" i="62"/>
  <c r="BA17" i="62"/>
  <c r="BA19" i="62"/>
  <c r="BA20" i="62"/>
  <c r="BA22" i="62"/>
  <c r="BA23" i="62"/>
  <c r="BA24" i="62"/>
  <c r="BP12" i="62"/>
  <c r="BA12" i="62"/>
  <c r="R8" i="62"/>
  <c r="AR31" i="62"/>
  <c r="BO30" i="62"/>
  <c r="BQ30" i="62" s="1"/>
  <c r="AR29" i="62"/>
  <c r="AR28" i="62"/>
  <c r="AR27" i="62"/>
  <c r="BR26" i="62"/>
  <c r="BT30" i="62" s="1"/>
  <c r="BO25" i="62"/>
  <c r="BO24" i="62"/>
  <c r="BQ24" i="62" s="1"/>
  <c r="BQ23" i="62"/>
  <c r="BO23" i="62"/>
  <c r="BO22" i="62"/>
  <c r="BO21" i="62"/>
  <c r="BQ20" i="62"/>
  <c r="BO20" i="62"/>
  <c r="BO19" i="62"/>
  <c r="BO18" i="62"/>
  <c r="BQ17" i="62"/>
  <c r="BO17" i="62"/>
  <c r="BO16" i="62"/>
  <c r="BQ16" i="62" s="1"/>
  <c r="BO15" i="62"/>
  <c r="BO14" i="62"/>
  <c r="BO13" i="62"/>
  <c r="BQ13" i="62" s="1"/>
  <c r="BO12" i="62"/>
  <c r="BO26" i="62" s="1"/>
  <c r="AX6" i="62"/>
  <c r="Z5" i="62"/>
  <c r="AP5" i="62" s="1"/>
  <c r="AW3" i="62"/>
  <c r="BH3" i="62" s="1"/>
  <c r="BC48" i="61"/>
  <c r="BC47" i="61"/>
  <c r="V48" i="61"/>
  <c r="V47" i="61"/>
  <c r="V47" i="62" s="1"/>
  <c r="V47" i="63" s="1"/>
  <c r="V47" i="64" s="1"/>
  <c r="V47" i="65" s="1"/>
  <c r="V47" i="66" s="1"/>
  <c r="AS41" i="61"/>
  <c r="AS42" i="61"/>
  <c r="AS43" i="61"/>
  <c r="AS44" i="61"/>
  <c r="AS40" i="61"/>
  <c r="BP30" i="61"/>
  <c r="BP31" i="61"/>
  <c r="BQ31" i="61" s="1"/>
  <c r="BA30" i="61"/>
  <c r="BP13" i="61"/>
  <c r="BP15" i="61"/>
  <c r="BQ15" i="61" s="1"/>
  <c r="BP16" i="61"/>
  <c r="BP17" i="61"/>
  <c r="BP19" i="61"/>
  <c r="BP20" i="61"/>
  <c r="BP22" i="61"/>
  <c r="BP23" i="61"/>
  <c r="BP24" i="61"/>
  <c r="BQ24" i="61" s="1"/>
  <c r="BA13" i="61"/>
  <c r="BA15" i="61"/>
  <c r="BA16" i="61"/>
  <c r="BA17" i="61"/>
  <c r="BA18" i="61"/>
  <c r="BA18" i="62" s="1"/>
  <c r="BA18" i="63" s="1"/>
  <c r="BA18" i="64" s="1"/>
  <c r="BA18" i="65" s="1"/>
  <c r="BA18" i="66" s="1"/>
  <c r="BA18" i="67" s="1"/>
  <c r="BA18" i="68" s="1"/>
  <c r="BA18" i="69" s="1"/>
  <c r="BA18" i="70" s="1"/>
  <c r="BA18" i="71" s="1"/>
  <c r="BA18" i="72" s="1"/>
  <c r="BA18" i="73" s="1"/>
  <c r="BA18" i="74" s="1"/>
  <c r="BA18" i="75" s="1"/>
  <c r="BA18" i="76" s="1"/>
  <c r="BA18" i="77" s="1"/>
  <c r="BA18" i="78" s="1"/>
  <c r="BA19" i="61"/>
  <c r="BA20" i="61"/>
  <c r="BA21" i="61"/>
  <c r="BA21" i="62" s="1"/>
  <c r="BA21" i="63" s="1"/>
  <c r="BA21" i="64" s="1"/>
  <c r="BA21" i="65" s="1"/>
  <c r="BA21" i="66" s="1"/>
  <c r="BA22" i="61"/>
  <c r="BA23" i="61"/>
  <c r="BA24" i="61"/>
  <c r="BA25" i="61"/>
  <c r="BA25" i="62" s="1"/>
  <c r="BA25" i="63" s="1"/>
  <c r="BA25" i="64" s="1"/>
  <c r="BA25" i="65" s="1"/>
  <c r="BA25" i="66" s="1"/>
  <c r="BP12" i="61"/>
  <c r="BA12" i="61"/>
  <c r="R8" i="61"/>
  <c r="AR31" i="61"/>
  <c r="BA31" i="61" s="1"/>
  <c r="BA31" i="62" s="1"/>
  <c r="BA31" i="63" s="1"/>
  <c r="BQ30" i="61"/>
  <c r="BO30" i="61"/>
  <c r="AR29" i="61"/>
  <c r="AR28" i="61"/>
  <c r="AR27" i="61"/>
  <c r="BR26" i="61"/>
  <c r="BT30" i="61" s="1"/>
  <c r="BP25" i="61"/>
  <c r="BP25" i="62" s="1"/>
  <c r="BP25" i="63" s="1"/>
  <c r="BP25" i="64" s="1"/>
  <c r="BP25" i="65" s="1"/>
  <c r="BP25" i="66" s="1"/>
  <c r="BO24" i="61"/>
  <c r="BO23" i="61"/>
  <c r="BO22" i="61"/>
  <c r="BQ22" i="61" s="1"/>
  <c r="BO21" i="61"/>
  <c r="BP21" i="61" s="1"/>
  <c r="BO20" i="61"/>
  <c r="BQ20" i="61" s="1"/>
  <c r="BO19" i="61"/>
  <c r="BQ19" i="61" s="1"/>
  <c r="BO18" i="61"/>
  <c r="BP18" i="61" s="1"/>
  <c r="BO17" i="61"/>
  <c r="BQ17" i="61" s="1"/>
  <c r="BO16" i="61"/>
  <c r="BQ16" i="61" s="1"/>
  <c r="BO15" i="61"/>
  <c r="BO14" i="61"/>
  <c r="BO13" i="61"/>
  <c r="BQ13" i="61" s="1"/>
  <c r="BO12" i="61"/>
  <c r="AX6" i="61"/>
  <c r="Z5" i="61"/>
  <c r="AP5" i="61" s="1"/>
  <c r="AW3" i="61"/>
  <c r="BH3" i="61" s="1"/>
  <c r="BC48" i="60"/>
  <c r="BC47" i="60"/>
  <c r="V48" i="60"/>
  <c r="V47" i="60"/>
  <c r="AS41" i="60"/>
  <c r="AS42" i="60"/>
  <c r="AS43" i="60"/>
  <c r="AS44" i="60"/>
  <c r="AS40" i="60"/>
  <c r="BP30" i="60"/>
  <c r="BQ30" i="60" s="1"/>
  <c r="BP31" i="60"/>
  <c r="BA30" i="60"/>
  <c r="BA31" i="60"/>
  <c r="BP13" i="60"/>
  <c r="BP15" i="60"/>
  <c r="BQ15" i="60" s="1"/>
  <c r="BP16" i="60"/>
  <c r="BP17" i="60"/>
  <c r="BP18" i="60"/>
  <c r="BP19" i="60"/>
  <c r="BP20" i="60"/>
  <c r="BP21" i="60"/>
  <c r="BQ21" i="60" s="1"/>
  <c r="BP22" i="60"/>
  <c r="BP23" i="60"/>
  <c r="BP24" i="60"/>
  <c r="BP25" i="60"/>
  <c r="BA13" i="60"/>
  <c r="BA15" i="60"/>
  <c r="BA16" i="60"/>
  <c r="BA17" i="60"/>
  <c r="BA18" i="60"/>
  <c r="BA19" i="60"/>
  <c r="BA20" i="60"/>
  <c r="BA21" i="60"/>
  <c r="BA22" i="60"/>
  <c r="BA23" i="60"/>
  <c r="BA24" i="60"/>
  <c r="BA25" i="60"/>
  <c r="BP12" i="60"/>
  <c r="BA12" i="60"/>
  <c r="R8" i="60"/>
  <c r="BR32" i="60"/>
  <c r="BQ31" i="60"/>
  <c r="AR31" i="60"/>
  <c r="BO30" i="60"/>
  <c r="AR29" i="60"/>
  <c r="AR28" i="60"/>
  <c r="AR27" i="60"/>
  <c r="BR26" i="60"/>
  <c r="BT30" i="60" s="1"/>
  <c r="BO26" i="60"/>
  <c r="BT31" i="60" s="1"/>
  <c r="BO25" i="60"/>
  <c r="BQ24" i="60"/>
  <c r="BO24" i="60"/>
  <c r="BO23" i="60"/>
  <c r="BQ23" i="60" s="1"/>
  <c r="BO22" i="60"/>
  <c r="BQ22" i="60" s="1"/>
  <c r="BO21" i="60"/>
  <c r="BO20" i="60"/>
  <c r="BO19" i="60"/>
  <c r="BQ19" i="60" s="1"/>
  <c r="BQ18" i="60"/>
  <c r="BO18" i="60"/>
  <c r="BO17" i="60"/>
  <c r="BQ17" i="60" s="1"/>
  <c r="BO16" i="60"/>
  <c r="BO15" i="60"/>
  <c r="BO14" i="60"/>
  <c r="BO13" i="60"/>
  <c r="BQ13" i="60" s="1"/>
  <c r="BO12" i="60"/>
  <c r="AX6" i="60"/>
  <c r="Z5" i="60"/>
  <c r="AP5" i="60" s="1"/>
  <c r="AW3" i="60"/>
  <c r="BH3" i="60" s="1"/>
  <c r="BC48" i="59"/>
  <c r="BC47" i="59"/>
  <c r="V48" i="59"/>
  <c r="V47" i="59"/>
  <c r="AS41" i="59"/>
  <c r="AS42" i="59"/>
  <c r="AS43" i="59"/>
  <c r="AS44" i="59"/>
  <c r="AS40" i="59"/>
  <c r="BP30" i="59"/>
  <c r="BP31" i="59"/>
  <c r="BA30" i="59"/>
  <c r="BA31" i="59"/>
  <c r="BP13" i="59"/>
  <c r="BP15" i="59"/>
  <c r="BP16" i="59"/>
  <c r="BP17" i="59"/>
  <c r="BP18" i="59"/>
  <c r="BP19" i="59"/>
  <c r="BP20" i="59"/>
  <c r="BP21" i="59"/>
  <c r="BP22" i="59"/>
  <c r="BP23" i="59"/>
  <c r="BP24" i="59"/>
  <c r="BP25" i="59"/>
  <c r="BA13" i="59"/>
  <c r="BA15" i="59"/>
  <c r="BA16" i="59"/>
  <c r="BA17" i="59"/>
  <c r="BA18" i="59"/>
  <c r="BA19" i="59"/>
  <c r="BA20" i="59"/>
  <c r="BA21" i="59"/>
  <c r="BA22" i="59"/>
  <c r="BA23" i="59"/>
  <c r="BA24" i="59"/>
  <c r="BA25" i="59"/>
  <c r="BP12" i="59"/>
  <c r="BA12" i="59"/>
  <c r="R8" i="59"/>
  <c r="BP25" i="70" l="1"/>
  <c r="BQ25" i="69"/>
  <c r="BP23" i="76"/>
  <c r="BP23" i="77" s="1"/>
  <c r="BQ23" i="76"/>
  <c r="BP19" i="75"/>
  <c r="BP19" i="76" s="1"/>
  <c r="BO26" i="75"/>
  <c r="BO32" i="75" s="1"/>
  <c r="AR33" i="75" s="1"/>
  <c r="AX7" i="75" s="1"/>
  <c r="BP30" i="70"/>
  <c r="BQ21" i="69"/>
  <c r="BP21" i="70"/>
  <c r="BO26" i="69"/>
  <c r="BO32" i="69" s="1"/>
  <c r="AR33" i="69" s="1"/>
  <c r="AX7" i="69" s="1"/>
  <c r="BA31" i="64"/>
  <c r="BA31" i="65" s="1"/>
  <c r="BA31" i="66" s="1"/>
  <c r="BA31" i="67" s="1"/>
  <c r="BA31" i="68" s="1"/>
  <c r="BA31" i="69" s="1"/>
  <c r="BA31" i="70" s="1"/>
  <c r="BA31" i="71" s="1"/>
  <c r="BA31" i="72" s="1"/>
  <c r="BA31" i="73" s="1"/>
  <c r="BA31" i="74" s="1"/>
  <c r="BA31" i="75" s="1"/>
  <c r="BA31" i="76" s="1"/>
  <c r="BA31" i="77" s="1"/>
  <c r="BA31" i="78" s="1"/>
  <c r="BO26" i="64"/>
  <c r="BO32" i="64" s="1"/>
  <c r="AR33" i="64" s="1"/>
  <c r="AX7" i="64" s="1"/>
  <c r="BQ22" i="78"/>
  <c r="BQ16" i="78"/>
  <c r="BQ12" i="78"/>
  <c r="BS30" i="78"/>
  <c r="BT31" i="78"/>
  <c r="BQ13" i="77"/>
  <c r="BQ12" i="77"/>
  <c r="BS30" i="77"/>
  <c r="BT31" i="77"/>
  <c r="BQ14" i="76"/>
  <c r="BQ12" i="76"/>
  <c r="BO32" i="76"/>
  <c r="AR33" i="76" s="1"/>
  <c r="AX7" i="76" s="1"/>
  <c r="BS30" i="76"/>
  <c r="BQ12" i="75"/>
  <c r="BS30" i="75"/>
  <c r="BQ14" i="73"/>
  <c r="BS30" i="73"/>
  <c r="BT31" i="73"/>
  <c r="BQ12" i="72"/>
  <c r="BS30" i="72"/>
  <c r="BT31" i="72"/>
  <c r="BQ16" i="71"/>
  <c r="BQ20" i="71"/>
  <c r="BO26" i="71"/>
  <c r="BQ12" i="71"/>
  <c r="BR32" i="71"/>
  <c r="BQ14" i="70"/>
  <c r="BQ12" i="70"/>
  <c r="BS30" i="70"/>
  <c r="BT31" i="70"/>
  <c r="BQ14" i="69"/>
  <c r="BQ12" i="69"/>
  <c r="BQ22" i="68"/>
  <c r="BQ16" i="68"/>
  <c r="BQ12" i="68"/>
  <c r="BQ23" i="67"/>
  <c r="BQ17" i="67"/>
  <c r="BQ12" i="67"/>
  <c r="BS30" i="67"/>
  <c r="BT31" i="67"/>
  <c r="BQ17" i="65"/>
  <c r="BP17" i="66"/>
  <c r="BP31" i="62"/>
  <c r="BQ18" i="61"/>
  <c r="BP18" i="62"/>
  <c r="BP18" i="63" s="1"/>
  <c r="BQ18" i="62"/>
  <c r="BP20" i="66"/>
  <c r="BQ19" i="66"/>
  <c r="BQ25" i="65"/>
  <c r="BQ25" i="63"/>
  <c r="BQ25" i="64"/>
  <c r="BQ25" i="61"/>
  <c r="BQ25" i="62"/>
  <c r="BQ25" i="66"/>
  <c r="BP21" i="62"/>
  <c r="BP21" i="63" s="1"/>
  <c r="BQ21" i="61"/>
  <c r="BQ20" i="66"/>
  <c r="BQ17" i="66"/>
  <c r="BQ12" i="66"/>
  <c r="BS30" i="66"/>
  <c r="BT31" i="66"/>
  <c r="BQ22" i="65"/>
  <c r="BQ19" i="65"/>
  <c r="BQ12" i="65"/>
  <c r="BO26" i="65"/>
  <c r="BQ22" i="64"/>
  <c r="BQ16" i="64"/>
  <c r="BQ13" i="64"/>
  <c r="BS30" i="64"/>
  <c r="BR32" i="64"/>
  <c r="BQ12" i="64"/>
  <c r="BQ16" i="63"/>
  <c r="BQ22" i="63"/>
  <c r="BS30" i="63"/>
  <c r="BT31" i="63"/>
  <c r="BQ19" i="62"/>
  <c r="BQ15" i="62"/>
  <c r="BO32" i="62"/>
  <c r="AR33" i="62" s="1"/>
  <c r="AX7" i="62" s="1"/>
  <c r="BT31" i="62"/>
  <c r="BS30" i="62"/>
  <c r="BR32" i="62"/>
  <c r="BQ23" i="61"/>
  <c r="BO26" i="61"/>
  <c r="BR32" i="61"/>
  <c r="BQ12" i="61"/>
  <c r="BQ20" i="60"/>
  <c r="BQ16" i="60"/>
  <c r="BQ25" i="60"/>
  <c r="BS30" i="60"/>
  <c r="BO32" i="60"/>
  <c r="AR33" i="60" s="1"/>
  <c r="AX7" i="60" s="1"/>
  <c r="BQ12" i="60"/>
  <c r="BQ31" i="59"/>
  <c r="AR31" i="59"/>
  <c r="BO30" i="59"/>
  <c r="BQ30" i="59" s="1"/>
  <c r="AR29" i="59"/>
  <c r="AR28" i="59"/>
  <c r="AR27" i="59"/>
  <c r="BR26" i="59"/>
  <c r="BT30" i="59" s="1"/>
  <c r="BQ25" i="59"/>
  <c r="BO25" i="59"/>
  <c r="BO24" i="59"/>
  <c r="BQ24" i="59" s="1"/>
  <c r="BQ23" i="59"/>
  <c r="BO23" i="59"/>
  <c r="BQ22" i="59"/>
  <c r="BO22" i="59"/>
  <c r="BQ21" i="59"/>
  <c r="BO21" i="59"/>
  <c r="BQ20" i="59"/>
  <c r="BO20" i="59"/>
  <c r="BQ19" i="59"/>
  <c r="BO19" i="59"/>
  <c r="BQ18" i="59"/>
  <c r="BO18" i="59"/>
  <c r="BQ17" i="59"/>
  <c r="BO17" i="59"/>
  <c r="BQ16" i="59"/>
  <c r="BO16" i="59"/>
  <c r="BQ15" i="59"/>
  <c r="BO15" i="59"/>
  <c r="BO14" i="59"/>
  <c r="BQ13" i="59"/>
  <c r="BO13" i="59"/>
  <c r="BQ12" i="59"/>
  <c r="BO12" i="59"/>
  <c r="BO26" i="59" s="1"/>
  <c r="AX6" i="59"/>
  <c r="Z5" i="59"/>
  <c r="AP5" i="59" s="1"/>
  <c r="AW3" i="59"/>
  <c r="BH3" i="59" s="1"/>
  <c r="BC48" i="58"/>
  <c r="BC47" i="58"/>
  <c r="V48" i="58"/>
  <c r="V47" i="58"/>
  <c r="AS41" i="58"/>
  <c r="AS42" i="58"/>
  <c r="AS43" i="58"/>
  <c r="AS44" i="58"/>
  <c r="AS40" i="58"/>
  <c r="BP30" i="58"/>
  <c r="BQ30" i="58" s="1"/>
  <c r="BP31" i="58"/>
  <c r="BQ31" i="58" s="1"/>
  <c r="BA30" i="58"/>
  <c r="BP13" i="58"/>
  <c r="BP15" i="58"/>
  <c r="BQ15" i="58" s="1"/>
  <c r="BP16" i="58"/>
  <c r="BQ16" i="58" s="1"/>
  <c r="BP17" i="58"/>
  <c r="BP18" i="58"/>
  <c r="BQ18" i="58" s="1"/>
  <c r="BP19" i="58"/>
  <c r="BP20" i="58"/>
  <c r="BP21" i="58"/>
  <c r="BQ21" i="58" s="1"/>
  <c r="BP22" i="58"/>
  <c r="BQ22" i="58" s="1"/>
  <c r="BP23" i="58"/>
  <c r="BP24" i="58"/>
  <c r="BQ24" i="58" s="1"/>
  <c r="BP25" i="58"/>
  <c r="BA13" i="58"/>
  <c r="BA15" i="58"/>
  <c r="BA16" i="58"/>
  <c r="BA17" i="58"/>
  <c r="BA18" i="58"/>
  <c r="BA19" i="58"/>
  <c r="BA20" i="58"/>
  <c r="BA21" i="58"/>
  <c r="BA22" i="58"/>
  <c r="BA23" i="58"/>
  <c r="BA24" i="58"/>
  <c r="BA25" i="58"/>
  <c r="BP12" i="58"/>
  <c r="BA12" i="58"/>
  <c r="R8" i="58"/>
  <c r="BR32" i="58"/>
  <c r="AR31" i="58"/>
  <c r="BA31" i="58" s="1"/>
  <c r="BO30" i="58"/>
  <c r="AR29" i="58"/>
  <c r="AR28" i="58"/>
  <c r="AR27" i="58"/>
  <c r="BR26" i="58"/>
  <c r="BT30" i="58" s="1"/>
  <c r="BO26" i="58"/>
  <c r="BO32" i="58" s="1"/>
  <c r="AR33" i="58" s="1"/>
  <c r="AX7" i="58" s="1"/>
  <c r="BQ25" i="58"/>
  <c r="BO25" i="58"/>
  <c r="BO24" i="58"/>
  <c r="BO23" i="58"/>
  <c r="BQ23" i="58" s="1"/>
  <c r="BO22" i="58"/>
  <c r="BO21" i="58"/>
  <c r="BO20" i="58"/>
  <c r="BQ19" i="58"/>
  <c r="BO19" i="58"/>
  <c r="BO18" i="58"/>
  <c r="BO17" i="58"/>
  <c r="BQ17" i="58" s="1"/>
  <c r="BO16" i="58"/>
  <c r="BO15" i="58"/>
  <c r="BO14" i="58"/>
  <c r="BQ13" i="58"/>
  <c r="BO13" i="58"/>
  <c r="BQ12" i="58"/>
  <c r="BO12" i="58"/>
  <c r="AX6" i="58"/>
  <c r="Z5" i="58"/>
  <c r="AP5" i="58" s="1"/>
  <c r="AW3" i="58"/>
  <c r="BH3" i="58" s="1"/>
  <c r="BC48" i="57"/>
  <c r="BC47" i="57"/>
  <c r="V48" i="57"/>
  <c r="V47" i="57"/>
  <c r="AS41" i="57"/>
  <c r="AS42" i="57"/>
  <c r="AS43" i="57"/>
  <c r="AS44" i="57"/>
  <c r="AS40" i="57"/>
  <c r="BA30" i="57"/>
  <c r="BP13" i="57"/>
  <c r="BP15" i="57"/>
  <c r="BP16" i="57"/>
  <c r="BP17" i="57"/>
  <c r="BP18" i="57"/>
  <c r="BP19" i="57"/>
  <c r="BP20" i="57"/>
  <c r="BQ20" i="57" s="1"/>
  <c r="BP21" i="57"/>
  <c r="BP22" i="57"/>
  <c r="BP23" i="57"/>
  <c r="BP25" i="57"/>
  <c r="BA13" i="57"/>
  <c r="BA15" i="57"/>
  <c r="BA16" i="57"/>
  <c r="BA17" i="57"/>
  <c r="BA18" i="57"/>
  <c r="BA19" i="57"/>
  <c r="BA20" i="57"/>
  <c r="BA21" i="57"/>
  <c r="BA22" i="57"/>
  <c r="BA23" i="57"/>
  <c r="BA24" i="57"/>
  <c r="BA25" i="57"/>
  <c r="BP12" i="57"/>
  <c r="BA12" i="57"/>
  <c r="R8" i="57"/>
  <c r="AR31" i="57"/>
  <c r="BO30" i="57"/>
  <c r="AR29" i="57"/>
  <c r="AR28" i="57"/>
  <c r="AR27" i="57"/>
  <c r="BR26" i="57"/>
  <c r="BT30" i="57" s="1"/>
  <c r="BO25" i="57"/>
  <c r="BQ25" i="57" s="1"/>
  <c r="BO24" i="57"/>
  <c r="BP24" i="57" s="1"/>
  <c r="BQ24" i="57" s="1"/>
  <c r="BQ23" i="57"/>
  <c r="BO23" i="57"/>
  <c r="BO22" i="57"/>
  <c r="BQ21" i="57"/>
  <c r="BO21" i="57"/>
  <c r="BO20" i="57"/>
  <c r="BO19" i="57"/>
  <c r="BQ19" i="57" s="1"/>
  <c r="BQ18" i="57"/>
  <c r="BO18" i="57"/>
  <c r="BQ17" i="57"/>
  <c r="BO17" i="57"/>
  <c r="BO16" i="57"/>
  <c r="BQ15" i="57"/>
  <c r="BO15" i="57"/>
  <c r="BO14" i="57"/>
  <c r="BO13" i="57"/>
  <c r="BQ13" i="57" s="1"/>
  <c r="BO12" i="57"/>
  <c r="AX6" i="57"/>
  <c r="Z5" i="57"/>
  <c r="AP5" i="57" s="1"/>
  <c r="AW3" i="57"/>
  <c r="BH3" i="57" s="1"/>
  <c r="BC48" i="56"/>
  <c r="BC47" i="56"/>
  <c r="V48" i="56"/>
  <c r="V47" i="56"/>
  <c r="AS41" i="56"/>
  <c r="AS42" i="56"/>
  <c r="AS43" i="56"/>
  <c r="AS44" i="56"/>
  <c r="AS40" i="56"/>
  <c r="BP30" i="56"/>
  <c r="BP30" i="57" s="1"/>
  <c r="BQ30" i="57" s="1"/>
  <c r="BP31" i="56"/>
  <c r="BP31" i="57" s="1"/>
  <c r="BQ31" i="57" s="1"/>
  <c r="BA30" i="56"/>
  <c r="BP13" i="56"/>
  <c r="BP15" i="56"/>
  <c r="BQ15" i="56" s="1"/>
  <c r="BP16" i="56"/>
  <c r="BP17" i="56"/>
  <c r="BP18" i="56"/>
  <c r="BP19" i="56"/>
  <c r="BP20" i="56"/>
  <c r="BQ20" i="56" s="1"/>
  <c r="BP21" i="56"/>
  <c r="BP22" i="56"/>
  <c r="BP23" i="56"/>
  <c r="BP24" i="56"/>
  <c r="BP25" i="56"/>
  <c r="BA13" i="56"/>
  <c r="BA15" i="56"/>
  <c r="BA16" i="56"/>
  <c r="BA17" i="56"/>
  <c r="BA18" i="56"/>
  <c r="BA19" i="56"/>
  <c r="BA20" i="56"/>
  <c r="BA21" i="56"/>
  <c r="BA22" i="56"/>
  <c r="BA23" i="56"/>
  <c r="BA24" i="56"/>
  <c r="BA25" i="56"/>
  <c r="BP12" i="56"/>
  <c r="BA12" i="56"/>
  <c r="R8" i="56"/>
  <c r="BQ31" i="56"/>
  <c r="AR31" i="56"/>
  <c r="BA31" i="56" s="1"/>
  <c r="BQ30" i="56"/>
  <c r="AR29" i="56"/>
  <c r="AR28" i="56"/>
  <c r="AR27" i="56"/>
  <c r="BR26" i="56"/>
  <c r="BT30" i="56" s="1"/>
  <c r="BO25" i="56"/>
  <c r="BQ25" i="56" s="1"/>
  <c r="BQ24" i="56"/>
  <c r="BO24" i="56"/>
  <c r="BQ23" i="56"/>
  <c r="BO23" i="56"/>
  <c r="BO22" i="56"/>
  <c r="BQ22" i="56" s="1"/>
  <c r="BQ21" i="56"/>
  <c r="BO21" i="56"/>
  <c r="BO20" i="56"/>
  <c r="BO19" i="56"/>
  <c r="BQ19" i="56" s="1"/>
  <c r="BQ18" i="56"/>
  <c r="BO18" i="56"/>
  <c r="BQ17" i="56"/>
  <c r="BO17" i="56"/>
  <c r="BO16" i="56"/>
  <c r="BQ16" i="56" s="1"/>
  <c r="BO15" i="56"/>
  <c r="BO14" i="56"/>
  <c r="BO13" i="56"/>
  <c r="BO12" i="56"/>
  <c r="AX6" i="56"/>
  <c r="Z5" i="56"/>
  <c r="AP5" i="56" s="1"/>
  <c r="AW3" i="56"/>
  <c r="BH3" i="56" s="1"/>
  <c r="BS30" i="55"/>
  <c r="AR31" i="55"/>
  <c r="AR29" i="55"/>
  <c r="AR28" i="55"/>
  <c r="AR27" i="55"/>
  <c r="AR31" i="54"/>
  <c r="AR28" i="54"/>
  <c r="AR29" i="54"/>
  <c r="AR27" i="54"/>
  <c r="BC48" i="55"/>
  <c r="AS41" i="55"/>
  <c r="AS42" i="55"/>
  <c r="AS43" i="55"/>
  <c r="AS44" i="55"/>
  <c r="AS40" i="55"/>
  <c r="BP13" i="55"/>
  <c r="BP14" i="55"/>
  <c r="BQ14" i="55" s="1"/>
  <c r="BP15" i="55"/>
  <c r="BP16" i="55"/>
  <c r="BP17" i="55"/>
  <c r="BP18" i="55"/>
  <c r="BQ18" i="55" s="1"/>
  <c r="BP19" i="55"/>
  <c r="BP21" i="55"/>
  <c r="BP22" i="55"/>
  <c r="BP23" i="55"/>
  <c r="BP24" i="55"/>
  <c r="BP25" i="55"/>
  <c r="BA13" i="55"/>
  <c r="BA15" i="55"/>
  <c r="BA16" i="55"/>
  <c r="BA17" i="55"/>
  <c r="BA18" i="55"/>
  <c r="BA19" i="55"/>
  <c r="BA21" i="55"/>
  <c r="BA22" i="55"/>
  <c r="BA23" i="55"/>
  <c r="BA24" i="55"/>
  <c r="BA25" i="55"/>
  <c r="BP12" i="55"/>
  <c r="BA12" i="55"/>
  <c r="R8" i="55"/>
  <c r="BO30" i="55"/>
  <c r="BR26" i="55"/>
  <c r="BT30" i="55" s="1"/>
  <c r="BO25" i="55"/>
  <c r="BQ25" i="55" s="1"/>
  <c r="BO24" i="55"/>
  <c r="BQ24" i="55" s="1"/>
  <c r="BQ23" i="55"/>
  <c r="BO23" i="55"/>
  <c r="BO22" i="55"/>
  <c r="BO21" i="55"/>
  <c r="BO20" i="55"/>
  <c r="BO19" i="55"/>
  <c r="BQ19" i="55" s="1"/>
  <c r="BO18" i="55"/>
  <c r="BQ17" i="55"/>
  <c r="BO17" i="55"/>
  <c r="BO16" i="55"/>
  <c r="BQ15" i="55"/>
  <c r="BO15" i="55"/>
  <c r="BO14" i="55"/>
  <c r="BO13" i="55"/>
  <c r="BQ13" i="55" s="1"/>
  <c r="BO12" i="55"/>
  <c r="BO26" i="55" s="1"/>
  <c r="AX6" i="55"/>
  <c r="Z5" i="55"/>
  <c r="AP5" i="55" s="1"/>
  <c r="BH3" i="55"/>
  <c r="AW3" i="55"/>
  <c r="BC48" i="54"/>
  <c r="BC47" i="54"/>
  <c r="BC47" i="55" s="1"/>
  <c r="V48" i="54"/>
  <c r="V48" i="55" s="1"/>
  <c r="V47" i="54"/>
  <c r="V47" i="55" s="1"/>
  <c r="AS41" i="54"/>
  <c r="AS42" i="54"/>
  <c r="AS43" i="54"/>
  <c r="AS44" i="54"/>
  <c r="AS40" i="54"/>
  <c r="BP13" i="54"/>
  <c r="BP14" i="54"/>
  <c r="BP15" i="54"/>
  <c r="BP16" i="54"/>
  <c r="BP17" i="54"/>
  <c r="BP18" i="54"/>
  <c r="BP19" i="54"/>
  <c r="BP20" i="54"/>
  <c r="BP20" i="55" s="1"/>
  <c r="BQ20" i="55" s="1"/>
  <c r="BP21" i="54"/>
  <c r="BP22" i="54"/>
  <c r="BP23" i="54"/>
  <c r="BP24" i="54"/>
  <c r="BP25" i="54"/>
  <c r="BA13" i="54"/>
  <c r="BA14" i="54"/>
  <c r="BA14" i="55" s="1"/>
  <c r="BA14" i="56" s="1"/>
  <c r="BA14" i="57" s="1"/>
  <c r="BA14" i="58" s="1"/>
  <c r="BA14" i="59" s="1"/>
  <c r="BA14" i="60" s="1"/>
  <c r="BA14" i="61" s="1"/>
  <c r="BA14" i="62" s="1"/>
  <c r="BA14" i="63" s="1"/>
  <c r="BA14" i="64" s="1"/>
  <c r="BA14" i="65" s="1"/>
  <c r="BA14" i="66" s="1"/>
  <c r="BA15" i="54"/>
  <c r="BA16" i="54"/>
  <c r="BA17" i="54"/>
  <c r="BA18" i="54"/>
  <c r="BA19" i="54"/>
  <c r="BA20" i="54"/>
  <c r="BA20" i="55" s="1"/>
  <c r="BA21" i="54"/>
  <c r="BA22" i="54"/>
  <c r="BA23" i="54"/>
  <c r="BA24" i="54"/>
  <c r="BA25" i="54"/>
  <c r="BP12" i="54"/>
  <c r="BA12" i="54"/>
  <c r="R8" i="54"/>
  <c r="BT30" i="54"/>
  <c r="BR26" i="54"/>
  <c r="BR32" i="54" s="1"/>
  <c r="BO25" i="54"/>
  <c r="BQ25" i="54" s="1"/>
  <c r="BO24" i="54"/>
  <c r="BQ24" i="54" s="1"/>
  <c r="BO23" i="54"/>
  <c r="BQ23" i="54" s="1"/>
  <c r="BO22" i="54"/>
  <c r="BO21" i="54"/>
  <c r="BO20" i="54"/>
  <c r="BO19" i="54"/>
  <c r="BQ19" i="54" s="1"/>
  <c r="BO18" i="54"/>
  <c r="BQ18" i="54" s="1"/>
  <c r="BO17" i="54"/>
  <c r="BQ17" i="54" s="1"/>
  <c r="BO16" i="54"/>
  <c r="BO15" i="54"/>
  <c r="BO14" i="54"/>
  <c r="BQ13" i="54"/>
  <c r="BO13" i="54"/>
  <c r="BO12" i="54"/>
  <c r="AX6" i="54"/>
  <c r="Z5" i="54"/>
  <c r="AP5" i="54" s="1"/>
  <c r="AW3" i="54"/>
  <c r="BH3" i="54" s="1"/>
  <c r="AR31" i="20"/>
  <c r="AR31" i="45"/>
  <c r="AR31" i="43"/>
  <c r="AR31" i="42"/>
  <c r="BP28" i="21"/>
  <c r="BP29" i="21"/>
  <c r="BP30" i="21"/>
  <c r="BP27" i="21"/>
  <c r="BP13" i="21"/>
  <c r="BP14" i="21"/>
  <c r="BP15" i="21"/>
  <c r="BP16" i="21"/>
  <c r="BP17" i="21"/>
  <c r="BP18" i="21"/>
  <c r="BP19" i="21"/>
  <c r="BP20" i="21"/>
  <c r="BP21" i="21"/>
  <c r="BP22" i="21"/>
  <c r="BP23" i="21"/>
  <c r="BP24" i="21"/>
  <c r="BP25" i="21"/>
  <c r="BP12" i="21"/>
  <c r="BC48" i="21"/>
  <c r="BC47" i="21"/>
  <c r="V48" i="21"/>
  <c r="V47" i="21"/>
  <c r="AS41" i="21"/>
  <c r="AS42" i="21"/>
  <c r="AS43" i="21"/>
  <c r="AS44" i="21"/>
  <c r="AS40" i="21"/>
  <c r="BA13" i="21"/>
  <c r="BA14" i="21"/>
  <c r="BA15" i="21"/>
  <c r="BA16" i="21"/>
  <c r="BA17" i="21"/>
  <c r="BA18" i="21"/>
  <c r="BA19" i="21"/>
  <c r="BA20" i="21"/>
  <c r="BA21" i="21"/>
  <c r="BA22" i="21"/>
  <c r="BA23" i="21"/>
  <c r="BA24" i="21"/>
  <c r="BA25" i="21"/>
  <c r="BA12" i="21"/>
  <c r="BA28" i="21"/>
  <c r="BA29" i="21"/>
  <c r="BA30" i="21"/>
  <c r="BA27" i="21"/>
  <c r="AR29" i="20"/>
  <c r="AR28" i="20"/>
  <c r="AR27" i="20"/>
  <c r="BO26" i="1"/>
  <c r="AR27" i="43"/>
  <c r="AR28" i="45"/>
  <c r="AR27" i="45"/>
  <c r="BO30" i="42"/>
  <c r="BO29" i="42"/>
  <c r="AR29" i="42" s="1"/>
  <c r="BO28" i="42"/>
  <c r="AR28" i="42" s="1"/>
  <c r="BO27" i="42"/>
  <c r="AR27" i="42" s="1"/>
  <c r="BO30" i="43"/>
  <c r="BO29" i="43"/>
  <c r="AR29" i="43" s="1"/>
  <c r="BO28" i="43"/>
  <c r="AR28" i="43" s="1"/>
  <c r="BO27" i="43"/>
  <c r="BO30" i="44"/>
  <c r="BO29" i="44"/>
  <c r="AR29" i="44" s="1"/>
  <c r="BO28" i="44"/>
  <c r="AR28" i="44" s="1"/>
  <c r="BO27" i="44"/>
  <c r="AR27" i="44" s="1"/>
  <c r="BO30" i="45"/>
  <c r="BO29" i="45"/>
  <c r="AR29" i="45" s="1"/>
  <c r="BO28" i="45"/>
  <c r="BO27" i="45"/>
  <c r="BT30" i="42"/>
  <c r="BT30" i="43"/>
  <c r="BT30" i="44"/>
  <c r="BT30" i="45"/>
  <c r="Z5" i="53"/>
  <c r="AP5" i="53" s="1"/>
  <c r="BR32" i="53"/>
  <c r="BT30" i="53"/>
  <c r="BO30" i="53"/>
  <c r="BR26" i="53"/>
  <c r="BO26" i="53"/>
  <c r="BO25" i="53"/>
  <c r="BO24" i="53"/>
  <c r="BO23" i="53"/>
  <c r="BO22" i="53"/>
  <c r="BO21" i="53"/>
  <c r="BO20" i="53"/>
  <c r="BO19" i="53"/>
  <c r="BO18" i="53"/>
  <c r="BO17" i="53"/>
  <c r="BO16" i="53"/>
  <c r="BO15" i="53"/>
  <c r="BO14" i="53"/>
  <c r="BO13" i="53"/>
  <c r="BO12" i="53"/>
  <c r="AX6" i="53"/>
  <c r="AW3" i="53"/>
  <c r="BH3" i="53" s="1"/>
  <c r="Z5" i="52"/>
  <c r="BR32" i="52"/>
  <c r="BO30" i="52"/>
  <c r="BR26" i="52"/>
  <c r="BO25" i="52"/>
  <c r="BO24" i="52"/>
  <c r="BO23" i="52"/>
  <c r="BO22" i="52"/>
  <c r="BO21" i="52"/>
  <c r="BO20" i="52"/>
  <c r="BO19" i="52"/>
  <c r="BO18" i="52"/>
  <c r="BO17" i="52"/>
  <c r="BO16" i="52"/>
  <c r="BO15" i="52"/>
  <c r="BO14" i="52"/>
  <c r="BO13" i="52"/>
  <c r="BO12" i="52"/>
  <c r="BO26" i="52" s="1"/>
  <c r="AX6" i="52"/>
  <c r="AP5" i="52"/>
  <c r="AW3" i="52"/>
  <c r="BH3" i="52" s="1"/>
  <c r="Z5" i="51"/>
  <c r="BO30" i="51"/>
  <c r="BR26" i="51"/>
  <c r="BO25" i="51"/>
  <c r="BO24" i="51"/>
  <c r="BO23" i="51"/>
  <c r="BO22" i="51"/>
  <c r="BO21" i="51"/>
  <c r="BO20" i="51"/>
  <c r="BO19" i="51"/>
  <c r="BO18" i="51"/>
  <c r="BO17" i="51"/>
  <c r="BO16" i="51"/>
  <c r="BO15" i="51"/>
  <c r="BO14" i="51"/>
  <c r="BO13" i="51"/>
  <c r="BO12" i="51"/>
  <c r="BO26" i="51" s="1"/>
  <c r="AX6" i="51"/>
  <c r="AP5" i="51"/>
  <c r="AW3" i="51"/>
  <c r="BH3" i="51" s="1"/>
  <c r="Z5" i="50"/>
  <c r="AP5" i="50" s="1"/>
  <c r="BO30" i="50"/>
  <c r="BR26" i="50"/>
  <c r="BO25" i="50"/>
  <c r="BO24" i="50"/>
  <c r="BO23" i="50"/>
  <c r="BO22" i="50"/>
  <c r="BO21" i="50"/>
  <c r="BO20" i="50"/>
  <c r="BO19" i="50"/>
  <c r="BO18" i="50"/>
  <c r="BO17" i="50"/>
  <c r="BO16" i="50"/>
  <c r="BO15" i="50"/>
  <c r="BO14" i="50"/>
  <c r="BO13" i="50"/>
  <c r="BO12" i="50"/>
  <c r="BO26" i="50" s="1"/>
  <c r="AX6" i="50"/>
  <c r="AW3" i="50"/>
  <c r="BH3" i="50" s="1"/>
  <c r="Z5" i="49"/>
  <c r="BO30" i="49"/>
  <c r="BR26" i="49"/>
  <c r="BS29" i="49" s="1"/>
  <c r="BO25" i="49"/>
  <c r="BO24" i="49"/>
  <c r="BO23" i="49"/>
  <c r="BO22" i="49"/>
  <c r="BO21" i="49"/>
  <c r="BO20" i="49"/>
  <c r="BO19" i="49"/>
  <c r="BO18" i="49"/>
  <c r="BO17" i="49"/>
  <c r="BO16" i="49"/>
  <c r="BO15" i="49"/>
  <c r="BO14" i="49"/>
  <c r="BO13" i="49"/>
  <c r="BO12" i="49"/>
  <c r="BO26" i="49" s="1"/>
  <c r="AX6" i="49"/>
  <c r="AP5" i="49"/>
  <c r="AW3" i="49"/>
  <c r="BH3" i="49" s="1"/>
  <c r="Z5" i="48"/>
  <c r="AP5" i="48" s="1"/>
  <c r="BR32" i="48"/>
  <c r="BT30" i="48"/>
  <c r="BS31" i="48" s="1"/>
  <c r="BO30" i="48"/>
  <c r="BR26" i="48"/>
  <c r="BS29" i="48" s="1"/>
  <c r="BO25" i="48"/>
  <c r="BO24" i="48"/>
  <c r="BO23" i="48"/>
  <c r="BO22" i="48"/>
  <c r="BO21" i="48"/>
  <c r="BO20" i="48"/>
  <c r="BO19" i="48"/>
  <c r="BO18" i="48"/>
  <c r="BO17" i="48"/>
  <c r="BO16" i="48"/>
  <c r="BO15" i="48"/>
  <c r="BO14" i="48"/>
  <c r="BO13" i="48"/>
  <c r="BO12" i="48"/>
  <c r="BO26" i="48" s="1"/>
  <c r="AX6" i="48"/>
  <c r="AW3" i="48"/>
  <c r="BH3" i="48" s="1"/>
  <c r="Z5" i="47"/>
  <c r="BO30" i="47"/>
  <c r="BR26" i="47"/>
  <c r="BS28" i="47" s="1"/>
  <c r="BO25" i="47"/>
  <c r="BO24" i="47"/>
  <c r="BO23" i="47"/>
  <c r="BO22" i="47"/>
  <c r="BO21" i="47"/>
  <c r="BO20" i="47"/>
  <c r="BO19" i="47"/>
  <c r="BO18" i="47"/>
  <c r="BO17" i="47"/>
  <c r="BO16" i="47"/>
  <c r="BO15" i="47"/>
  <c r="BO14" i="47"/>
  <c r="BO13" i="47"/>
  <c r="BO12" i="47"/>
  <c r="BO26" i="47" s="1"/>
  <c r="AX6" i="47"/>
  <c r="AP5" i="47"/>
  <c r="AW3" i="47"/>
  <c r="BH3" i="47" s="1"/>
  <c r="BP25" i="71" l="1"/>
  <c r="BQ25" i="70"/>
  <c r="BP23" i="78"/>
  <c r="BQ23" i="78" s="1"/>
  <c r="BQ23" i="77"/>
  <c r="BT31" i="75"/>
  <c r="BQ19" i="76"/>
  <c r="BP19" i="77"/>
  <c r="BQ19" i="75"/>
  <c r="BQ30" i="70"/>
  <c r="BP30" i="71"/>
  <c r="BT31" i="69"/>
  <c r="BS30" i="69"/>
  <c r="BQ21" i="70"/>
  <c r="BP21" i="71"/>
  <c r="BT31" i="64"/>
  <c r="BO32" i="71"/>
  <c r="AR33" i="71" s="1"/>
  <c r="AX7" i="71" s="1"/>
  <c r="BT31" i="71"/>
  <c r="BS30" i="71"/>
  <c r="BQ31" i="62"/>
  <c r="BP31" i="63"/>
  <c r="BP14" i="56"/>
  <c r="BQ18" i="63"/>
  <c r="BP18" i="64"/>
  <c r="BQ21" i="62"/>
  <c r="BQ21" i="63"/>
  <c r="BP21" i="64"/>
  <c r="BT31" i="65"/>
  <c r="BS30" i="65"/>
  <c r="BO32" i="65"/>
  <c r="AR33" i="65" s="1"/>
  <c r="AX7" i="65" s="1"/>
  <c r="BQ12" i="62"/>
  <c r="BO32" i="61"/>
  <c r="AR33" i="61" s="1"/>
  <c r="AX7" i="61" s="1"/>
  <c r="BT31" i="61"/>
  <c r="BS30" i="61"/>
  <c r="BO32" i="59"/>
  <c r="AR33" i="59" s="1"/>
  <c r="AX7" i="59" s="1"/>
  <c r="BT31" i="59"/>
  <c r="BS30" i="59"/>
  <c r="BR32" i="59"/>
  <c r="BQ20" i="58"/>
  <c r="BS30" i="58"/>
  <c r="BT31" i="58"/>
  <c r="BA31" i="57"/>
  <c r="BQ22" i="57"/>
  <c r="BQ16" i="57"/>
  <c r="BO26" i="57"/>
  <c r="BR32" i="57"/>
  <c r="BQ12" i="57"/>
  <c r="BQ13" i="56"/>
  <c r="BP26" i="56"/>
  <c r="BO26" i="56"/>
  <c r="BR32" i="56"/>
  <c r="BQ12" i="56"/>
  <c r="BO26" i="54"/>
  <c r="BQ16" i="55"/>
  <c r="BQ22" i="55"/>
  <c r="BQ21" i="55"/>
  <c r="BP26" i="55"/>
  <c r="BR32" i="55"/>
  <c r="BQ12" i="55"/>
  <c r="BQ15" i="54"/>
  <c r="BQ21" i="54"/>
  <c r="BQ16" i="54"/>
  <c r="BQ22" i="54"/>
  <c r="BQ14" i="54"/>
  <c r="BQ20" i="54"/>
  <c r="BA27" i="54"/>
  <c r="BA29" i="54"/>
  <c r="BA28" i="54"/>
  <c r="BT31" i="45"/>
  <c r="BO31" i="45" s="1"/>
  <c r="BT31" i="42"/>
  <c r="BO31" i="42" s="1"/>
  <c r="BT31" i="43"/>
  <c r="BO31" i="43" s="1"/>
  <c r="BT31" i="44"/>
  <c r="BO31" i="44" s="1"/>
  <c r="AR31" i="44" s="1"/>
  <c r="AR27" i="53"/>
  <c r="AR28" i="53"/>
  <c r="AR29" i="53"/>
  <c r="AR29" i="52"/>
  <c r="AR28" i="52"/>
  <c r="AR27" i="52"/>
  <c r="BT30" i="52"/>
  <c r="AR29" i="51"/>
  <c r="AR28" i="51"/>
  <c r="AR27" i="51"/>
  <c r="BR32" i="51"/>
  <c r="BT30" i="51"/>
  <c r="AR29" i="50"/>
  <c r="AR28" i="50"/>
  <c r="AR27" i="50"/>
  <c r="BR32" i="50"/>
  <c r="BT30" i="50"/>
  <c r="AR28" i="49"/>
  <c r="AR29" i="49"/>
  <c r="AR27" i="49"/>
  <c r="BR32" i="49"/>
  <c r="BT30" i="49"/>
  <c r="BS31" i="49" s="1"/>
  <c r="BS27" i="49"/>
  <c r="BS28" i="49"/>
  <c r="AR29" i="48"/>
  <c r="AR28" i="48"/>
  <c r="AR27" i="48"/>
  <c r="BS27" i="48"/>
  <c r="BS28" i="48"/>
  <c r="AR28" i="47"/>
  <c r="AR29" i="47"/>
  <c r="AR27" i="47"/>
  <c r="BS27" i="47"/>
  <c r="BS29" i="47"/>
  <c r="BR32" i="47"/>
  <c r="BT30" i="47"/>
  <c r="BS31" i="47" s="1"/>
  <c r="BP25" i="72" l="1"/>
  <c r="BQ25" i="71"/>
  <c r="BP19" i="78"/>
  <c r="BQ19" i="78" s="1"/>
  <c r="BQ19" i="77"/>
  <c r="BQ30" i="71"/>
  <c r="BP30" i="72"/>
  <c r="BQ21" i="71"/>
  <c r="BP21" i="72"/>
  <c r="BQ31" i="63"/>
  <c r="BP31" i="64"/>
  <c r="BQ14" i="56"/>
  <c r="BP14" i="57"/>
  <c r="BQ18" i="64"/>
  <c r="BP18" i="65"/>
  <c r="BP21" i="65"/>
  <c r="BQ21" i="64"/>
  <c r="BO32" i="57"/>
  <c r="AR33" i="57" s="1"/>
  <c r="AX7" i="57" s="1"/>
  <c r="BT31" i="57"/>
  <c r="BS30" i="57"/>
  <c r="BQ26" i="56"/>
  <c r="BO32" i="56"/>
  <c r="AR33" i="56" s="1"/>
  <c r="AX7" i="56" s="1"/>
  <c r="BT31" i="56"/>
  <c r="BS30" i="56"/>
  <c r="BA28" i="55"/>
  <c r="BA28" i="56" s="1"/>
  <c r="BA28" i="57" s="1"/>
  <c r="BA28" i="58" s="1"/>
  <c r="BA28" i="59" s="1"/>
  <c r="BA28" i="60" s="1"/>
  <c r="BA28" i="61" s="1"/>
  <c r="BA28" i="62" s="1"/>
  <c r="BA28" i="63" s="1"/>
  <c r="BA28" i="64" s="1"/>
  <c r="BA28" i="65" s="1"/>
  <c r="BA28" i="66" s="1"/>
  <c r="BA28" i="67" s="1"/>
  <c r="BA28" i="68" s="1"/>
  <c r="BA28" i="69" s="1"/>
  <c r="BA28" i="70" s="1"/>
  <c r="BA28" i="71" s="1"/>
  <c r="BA28" i="72" s="1"/>
  <c r="BA28" i="73" s="1"/>
  <c r="BA28" i="74" s="1"/>
  <c r="BA28" i="75" s="1"/>
  <c r="BA28" i="76" s="1"/>
  <c r="BA28" i="77" s="1"/>
  <c r="BA28" i="78" s="1"/>
  <c r="BA29" i="55"/>
  <c r="BA29" i="56" s="1"/>
  <c r="BA29" i="57" s="1"/>
  <c r="BA29" i="58" s="1"/>
  <c r="BA29" i="59" s="1"/>
  <c r="BA29" i="60" s="1"/>
  <c r="BA29" i="61" s="1"/>
  <c r="BA29" i="62" s="1"/>
  <c r="BA29" i="63" s="1"/>
  <c r="BA29" i="64" s="1"/>
  <c r="BA29" i="65" s="1"/>
  <c r="BA29" i="66" s="1"/>
  <c r="BA29" i="67" s="1"/>
  <c r="BA29" i="68" s="1"/>
  <c r="BA29" i="69" s="1"/>
  <c r="BA29" i="70" s="1"/>
  <c r="BA29" i="71" s="1"/>
  <c r="BA29" i="72" s="1"/>
  <c r="BA29" i="73" s="1"/>
  <c r="BA29" i="74" s="1"/>
  <c r="BA29" i="75" s="1"/>
  <c r="BA29" i="76" s="1"/>
  <c r="BA29" i="77" s="1"/>
  <c r="BA29" i="78" s="1"/>
  <c r="BA27" i="55"/>
  <c r="BA27" i="56" s="1"/>
  <c r="BA27" i="57" s="1"/>
  <c r="BA27" i="58" s="1"/>
  <c r="BA27" i="59" s="1"/>
  <c r="BA27" i="60" s="1"/>
  <c r="BA27" i="61" s="1"/>
  <c r="BA27" i="62" s="1"/>
  <c r="BA27" i="63" s="1"/>
  <c r="BA27" i="64" s="1"/>
  <c r="BA27" i="65" s="1"/>
  <c r="BA27" i="66" s="1"/>
  <c r="BA27" i="67" s="1"/>
  <c r="BA27" i="68" s="1"/>
  <c r="BA27" i="69" s="1"/>
  <c r="BA27" i="70" s="1"/>
  <c r="BA27" i="71" s="1"/>
  <c r="BA27" i="72" s="1"/>
  <c r="BA27" i="73" s="1"/>
  <c r="BA27" i="74" s="1"/>
  <c r="BA27" i="75" s="1"/>
  <c r="BA27" i="76" s="1"/>
  <c r="BA27" i="77" s="1"/>
  <c r="BA27" i="78" s="1"/>
  <c r="BQ26" i="55"/>
  <c r="BP27" i="54"/>
  <c r="BP27" i="55" s="1"/>
  <c r="BP27" i="56" s="1"/>
  <c r="BQ12" i="54"/>
  <c r="BP26" i="54"/>
  <c r="BO29" i="53"/>
  <c r="BO28" i="53"/>
  <c r="BO27" i="53"/>
  <c r="BO27" i="52"/>
  <c r="BO28" i="52"/>
  <c r="BO29" i="52"/>
  <c r="BO28" i="51"/>
  <c r="BO29" i="51"/>
  <c r="BO27" i="51"/>
  <c r="BO27" i="50"/>
  <c r="BO28" i="50"/>
  <c r="BO29" i="50"/>
  <c r="BO29" i="49"/>
  <c r="BO28" i="49"/>
  <c r="BO27" i="49"/>
  <c r="BO27" i="48"/>
  <c r="BO28" i="48"/>
  <c r="BO29" i="48"/>
  <c r="BO29" i="47"/>
  <c r="BO28" i="47"/>
  <c r="BO27" i="47"/>
  <c r="BP25" i="73" l="1"/>
  <c r="BQ25" i="72"/>
  <c r="BQ30" i="72"/>
  <c r="BP30" i="73"/>
  <c r="BP21" i="73"/>
  <c r="BQ21" i="72"/>
  <c r="BQ31" i="64"/>
  <c r="BP31" i="65"/>
  <c r="BQ27" i="56"/>
  <c r="BP27" i="57"/>
  <c r="BP14" i="58"/>
  <c r="BQ14" i="57"/>
  <c r="BP26" i="57"/>
  <c r="BQ18" i="65"/>
  <c r="BP18" i="66"/>
  <c r="BQ21" i="65"/>
  <c r="BP21" i="66"/>
  <c r="BP28" i="54"/>
  <c r="BQ28" i="54" s="1"/>
  <c r="BP29" i="54"/>
  <c r="BP29" i="55" s="1"/>
  <c r="BT31" i="55"/>
  <c r="BQ27" i="54"/>
  <c r="BQ26" i="54"/>
  <c r="BT31" i="53"/>
  <c r="AR31" i="53" s="1"/>
  <c r="BT31" i="52"/>
  <c r="AR31" i="52" s="1"/>
  <c r="BT31" i="51"/>
  <c r="AR31" i="51" s="1"/>
  <c r="BT31" i="50"/>
  <c r="AR31" i="50" s="1"/>
  <c r="BT31" i="49"/>
  <c r="AR31" i="49" s="1"/>
  <c r="BT31" i="48"/>
  <c r="AR31" i="48" s="1"/>
  <c r="BT31" i="47"/>
  <c r="AR31" i="47" s="1"/>
  <c r="BP25" i="74" l="1"/>
  <c r="BQ25" i="73"/>
  <c r="BQ30" i="73"/>
  <c r="BP30" i="74"/>
  <c r="BQ21" i="73"/>
  <c r="BP21" i="74"/>
  <c r="BQ18" i="66"/>
  <c r="BP18" i="67"/>
  <c r="BQ31" i="65"/>
  <c r="BP31" i="66"/>
  <c r="BQ29" i="55"/>
  <c r="BP29" i="56"/>
  <c r="BQ27" i="57"/>
  <c r="BP27" i="58"/>
  <c r="BQ26" i="57"/>
  <c r="BP14" i="59"/>
  <c r="BP26" i="58"/>
  <c r="BQ14" i="58"/>
  <c r="BQ21" i="66"/>
  <c r="BQ29" i="54"/>
  <c r="BP28" i="55"/>
  <c r="BQ27" i="55"/>
  <c r="BO31" i="53"/>
  <c r="BO31" i="52"/>
  <c r="BO31" i="51"/>
  <c r="BO31" i="50"/>
  <c r="BO31" i="49"/>
  <c r="BO31" i="48"/>
  <c r="BO31" i="47"/>
  <c r="BQ25" i="74" l="1"/>
  <c r="BP25" i="75"/>
  <c r="BP30" i="75"/>
  <c r="BQ30" i="74"/>
  <c r="BP21" i="75"/>
  <c r="BQ21" i="74"/>
  <c r="BQ31" i="66"/>
  <c r="BP31" i="67"/>
  <c r="BQ18" i="67"/>
  <c r="BP18" i="68"/>
  <c r="BP26" i="67"/>
  <c r="BQ29" i="56"/>
  <c r="BP29" i="57"/>
  <c r="BQ28" i="55"/>
  <c r="BP28" i="56"/>
  <c r="BP27" i="59"/>
  <c r="BQ27" i="58"/>
  <c r="BP14" i="60"/>
  <c r="BQ14" i="59"/>
  <c r="BP26" i="59"/>
  <c r="BQ26" i="58"/>
  <c r="BO32" i="55"/>
  <c r="AR33" i="55" s="1"/>
  <c r="AX7" i="55" s="1"/>
  <c r="BO32" i="53"/>
  <c r="AR33" i="53" s="1"/>
  <c r="AX7" i="53" s="1"/>
  <c r="BO32" i="52"/>
  <c r="AR33" i="52" s="1"/>
  <c r="AX7" i="52" s="1"/>
  <c r="BO32" i="51"/>
  <c r="AR33" i="51" s="1"/>
  <c r="AX7" i="51" s="1"/>
  <c r="BO32" i="50"/>
  <c r="AR33" i="50" s="1"/>
  <c r="AX7" i="50" s="1"/>
  <c r="BO32" i="49"/>
  <c r="AR33" i="49" s="1"/>
  <c r="AX7" i="49" s="1"/>
  <c r="BO32" i="48"/>
  <c r="AR33" i="48" s="1"/>
  <c r="AX7" i="48" s="1"/>
  <c r="BO32" i="47"/>
  <c r="AR33" i="47" s="1"/>
  <c r="AX7" i="47" s="1"/>
  <c r="BP25" i="76" l="1"/>
  <c r="BQ25" i="75"/>
  <c r="BQ30" i="75"/>
  <c r="BP30" i="76"/>
  <c r="BQ21" i="75"/>
  <c r="BP21" i="76"/>
  <c r="BQ31" i="67"/>
  <c r="BP31" i="68"/>
  <c r="BQ26" i="67"/>
  <c r="BQ18" i="68"/>
  <c r="BP18" i="69"/>
  <c r="BP26" i="68"/>
  <c r="BQ29" i="57"/>
  <c r="BP29" i="58"/>
  <c r="BQ28" i="56"/>
  <c r="BQ32" i="56" s="1"/>
  <c r="BP28" i="57"/>
  <c r="BP32" i="56"/>
  <c r="AR34" i="56" s="1"/>
  <c r="BP27" i="60"/>
  <c r="BQ27" i="59"/>
  <c r="BQ26" i="59"/>
  <c r="BP14" i="61"/>
  <c r="BQ14" i="60"/>
  <c r="BP26" i="60"/>
  <c r="BR32" i="46"/>
  <c r="BT30" i="46"/>
  <c r="BO30" i="46"/>
  <c r="BR26" i="46"/>
  <c r="BO25" i="46"/>
  <c r="BO24" i="46"/>
  <c r="BO23" i="46"/>
  <c r="BO22" i="46"/>
  <c r="BO21" i="46"/>
  <c r="BO20" i="46"/>
  <c r="BO19" i="46"/>
  <c r="BO18" i="46"/>
  <c r="BO17" i="46"/>
  <c r="BO16" i="46"/>
  <c r="BO15" i="46"/>
  <c r="BO14" i="46"/>
  <c r="BO13" i="46"/>
  <c r="BO12" i="46"/>
  <c r="AX6" i="46"/>
  <c r="Z5" i="46"/>
  <c r="AP5" i="46" s="1"/>
  <c r="AW3" i="46"/>
  <c r="BH3" i="46" s="1"/>
  <c r="BR32" i="45"/>
  <c r="BR26" i="45"/>
  <c r="BO25" i="45"/>
  <c r="BO24" i="45"/>
  <c r="BO23" i="45"/>
  <c r="BO22" i="45"/>
  <c r="BO21" i="45"/>
  <c r="BO20" i="45"/>
  <c r="BO19" i="45"/>
  <c r="BO18" i="45"/>
  <c r="BO17" i="45"/>
  <c r="BO16" i="45"/>
  <c r="BO15" i="45"/>
  <c r="BO14" i="45"/>
  <c r="BO13" i="45"/>
  <c r="BO12" i="45"/>
  <c r="BO26" i="45" s="1"/>
  <c r="AX6" i="45"/>
  <c r="Z5" i="45"/>
  <c r="AP5" i="45" s="1"/>
  <c r="AW3" i="45"/>
  <c r="BH3" i="45" s="1"/>
  <c r="BR32" i="44"/>
  <c r="BR26" i="44"/>
  <c r="BO25" i="44"/>
  <c r="BO24" i="44"/>
  <c r="BO23" i="44"/>
  <c r="BO22" i="44"/>
  <c r="BO21" i="44"/>
  <c r="BO20" i="44"/>
  <c r="BO19" i="44"/>
  <c r="BO18" i="44"/>
  <c r="BO17" i="44"/>
  <c r="BO16" i="44"/>
  <c r="BO15" i="44"/>
  <c r="BO14" i="44"/>
  <c r="BO13" i="44"/>
  <c r="BO12" i="44"/>
  <c r="AX6" i="44"/>
  <c r="Z5" i="44"/>
  <c r="AP5" i="44" s="1"/>
  <c r="AW3" i="44"/>
  <c r="BH3" i="44" s="1"/>
  <c r="BR32" i="43"/>
  <c r="BR26" i="43"/>
  <c r="BO25" i="43"/>
  <c r="BO24" i="43"/>
  <c r="BO23" i="43"/>
  <c r="BO22" i="43"/>
  <c r="BO21" i="43"/>
  <c r="BO20" i="43"/>
  <c r="BO19" i="43"/>
  <c r="BO18" i="43"/>
  <c r="BO17" i="43"/>
  <c r="BO16" i="43"/>
  <c r="BO15" i="43"/>
  <c r="BO14" i="43"/>
  <c r="BO13" i="43"/>
  <c r="BO12" i="43"/>
  <c r="BO26" i="43" s="1"/>
  <c r="AX6" i="43"/>
  <c r="Z5" i="43"/>
  <c r="AP5" i="43" s="1"/>
  <c r="AW3" i="43"/>
  <c r="BH3" i="43" s="1"/>
  <c r="BR32" i="42"/>
  <c r="BR26" i="42"/>
  <c r="BO25" i="42"/>
  <c r="BO24" i="42"/>
  <c r="BO23" i="42"/>
  <c r="BO22" i="42"/>
  <c r="BO21" i="42"/>
  <c r="BO20" i="42"/>
  <c r="BO19" i="42"/>
  <c r="BO18" i="42"/>
  <c r="BO17" i="42"/>
  <c r="BO16" i="42"/>
  <c r="BO15" i="42"/>
  <c r="BO14" i="42"/>
  <c r="BO13" i="42"/>
  <c r="BO12" i="42"/>
  <c r="AX6" i="42"/>
  <c r="Z5" i="42"/>
  <c r="AP5" i="42" s="1"/>
  <c r="AW3" i="42"/>
  <c r="BH3" i="42" s="1"/>
  <c r="BO30" i="41"/>
  <c r="BR26" i="41"/>
  <c r="BO25" i="41"/>
  <c r="BO24" i="41"/>
  <c r="BO23" i="41"/>
  <c r="BO22" i="41"/>
  <c r="BO21" i="41"/>
  <c r="BO20" i="41"/>
  <c r="BO19" i="41"/>
  <c r="BO18" i="41"/>
  <c r="BO17" i="41"/>
  <c r="BO16" i="41"/>
  <c r="BO15" i="41"/>
  <c r="BO14" i="41"/>
  <c r="BO13" i="41"/>
  <c r="BO12" i="41"/>
  <c r="BO26" i="41" s="1"/>
  <c r="AX6" i="41"/>
  <c r="AP5" i="41"/>
  <c r="Z5" i="41"/>
  <c r="BH3" i="41"/>
  <c r="AW3" i="41"/>
  <c r="BR32" i="40"/>
  <c r="BO30" i="40"/>
  <c r="BR26" i="40"/>
  <c r="BO25" i="40"/>
  <c r="BO24" i="40"/>
  <c r="BO23" i="40"/>
  <c r="BO22" i="40"/>
  <c r="BO21" i="40"/>
  <c r="BO20" i="40"/>
  <c r="BO19" i="40"/>
  <c r="BO18" i="40"/>
  <c r="BO17" i="40"/>
  <c r="BO16" i="40"/>
  <c r="BO15" i="40"/>
  <c r="BO14" i="40"/>
  <c r="BO26" i="40" s="1"/>
  <c r="BO13" i="40"/>
  <c r="BO12" i="40"/>
  <c r="AX6" i="40"/>
  <c r="AP5" i="40"/>
  <c r="Z5" i="40"/>
  <c r="AW3" i="40"/>
  <c r="BH3" i="40" s="1"/>
  <c r="Z5" i="39"/>
  <c r="BR32" i="39"/>
  <c r="BT30" i="39"/>
  <c r="BO30" i="39"/>
  <c r="BR26" i="39"/>
  <c r="BO25" i="39"/>
  <c r="BO24" i="39"/>
  <c r="BO23" i="39"/>
  <c r="BO22" i="39"/>
  <c r="BO21" i="39"/>
  <c r="BO20" i="39"/>
  <c r="BO19" i="39"/>
  <c r="BO18" i="39"/>
  <c r="BO17" i="39"/>
  <c r="BO16" i="39"/>
  <c r="BO15" i="39"/>
  <c r="BO14" i="39"/>
  <c r="BO13" i="39"/>
  <c r="BO12" i="39"/>
  <c r="BO26" i="39" s="1"/>
  <c r="AX6" i="39"/>
  <c r="AP5" i="39"/>
  <c r="AW3" i="39"/>
  <c r="BH3" i="39" s="1"/>
  <c r="BR32" i="38"/>
  <c r="BO30" i="38"/>
  <c r="BR26" i="38"/>
  <c r="BO25" i="38"/>
  <c r="BO24" i="38"/>
  <c r="BO23" i="38"/>
  <c r="BO22" i="38"/>
  <c r="BO21" i="38"/>
  <c r="BO20" i="38"/>
  <c r="BO19" i="38"/>
  <c r="BO18" i="38"/>
  <c r="BO17" i="38"/>
  <c r="BO16" i="38"/>
  <c r="BO15" i="38"/>
  <c r="BO14" i="38"/>
  <c r="BO13" i="38"/>
  <c r="BO12" i="38"/>
  <c r="BO26" i="38" s="1"/>
  <c r="AX6" i="38"/>
  <c r="Z5" i="38"/>
  <c r="AP5" i="38" s="1"/>
  <c r="AW3" i="38"/>
  <c r="BH3" i="38" s="1"/>
  <c r="BR32" i="37"/>
  <c r="BT30" i="37"/>
  <c r="BS31" i="37" s="1"/>
  <c r="BO30" i="37"/>
  <c r="BR26" i="37"/>
  <c r="BS27" i="37" s="1"/>
  <c r="BO25" i="37"/>
  <c r="BO24" i="37"/>
  <c r="BO23" i="37"/>
  <c r="BO22" i="37"/>
  <c r="BO21" i="37"/>
  <c r="BO20" i="37"/>
  <c r="BO19" i="37"/>
  <c r="BO18" i="37"/>
  <c r="BO17" i="37"/>
  <c r="BO16" i="37"/>
  <c r="BO15" i="37"/>
  <c r="BO14" i="37"/>
  <c r="BO13" i="37"/>
  <c r="BO12" i="37"/>
  <c r="BO26" i="37" s="1"/>
  <c r="AX6" i="37"/>
  <c r="Z5" i="37"/>
  <c r="AP5" i="37" s="1"/>
  <c r="AW3" i="37"/>
  <c r="BH3" i="37" s="1"/>
  <c r="Z5" i="36"/>
  <c r="BR32" i="36"/>
  <c r="BO30" i="36"/>
  <c r="BR26" i="36"/>
  <c r="BS29" i="36" s="1"/>
  <c r="BO25" i="36"/>
  <c r="BO24" i="36"/>
  <c r="BO23" i="36"/>
  <c r="BO22" i="36"/>
  <c r="BO21" i="36"/>
  <c r="BO20" i="36"/>
  <c r="BO19" i="36"/>
  <c r="BO18" i="36"/>
  <c r="BO17" i="36"/>
  <c r="BO16" i="36"/>
  <c r="BO15" i="36"/>
  <c r="BO14" i="36"/>
  <c r="BO13" i="36"/>
  <c r="BO12" i="36"/>
  <c r="BO26" i="36" s="1"/>
  <c r="AX6" i="36"/>
  <c r="AP5" i="36"/>
  <c r="BH3" i="36"/>
  <c r="AW3" i="36"/>
  <c r="Z5" i="35"/>
  <c r="BR32" i="35"/>
  <c r="BO30" i="35"/>
  <c r="BR26" i="35"/>
  <c r="BS29" i="35" s="1"/>
  <c r="BO25" i="35"/>
  <c r="BO24" i="35"/>
  <c r="BO23" i="35"/>
  <c r="BO22" i="35"/>
  <c r="BO21" i="35"/>
  <c r="BO20" i="35"/>
  <c r="BO19" i="35"/>
  <c r="BO18" i="35"/>
  <c r="BO17" i="35"/>
  <c r="BO16" i="35"/>
  <c r="BO15" i="35"/>
  <c r="BO14" i="35"/>
  <c r="BO13" i="35"/>
  <c r="BO12" i="35"/>
  <c r="BO26" i="35" s="1"/>
  <c r="AX6" i="35"/>
  <c r="AP5" i="35"/>
  <c r="AW3" i="35"/>
  <c r="BH3" i="35" s="1"/>
  <c r="Z5" i="34"/>
  <c r="BR32" i="34"/>
  <c r="BT30" i="34"/>
  <c r="BS31" i="34" s="1"/>
  <c r="BO30" i="34"/>
  <c r="BR26" i="34"/>
  <c r="BS29" i="34" s="1"/>
  <c r="BO25" i="34"/>
  <c r="BO24" i="34"/>
  <c r="BO23" i="34"/>
  <c r="BO22" i="34"/>
  <c r="BO21" i="34"/>
  <c r="BO20" i="34"/>
  <c r="BO19" i="34"/>
  <c r="BO18" i="34"/>
  <c r="BO17" i="34"/>
  <c r="BO16" i="34"/>
  <c r="BO15" i="34"/>
  <c r="BO14" i="34"/>
  <c r="BO13" i="34"/>
  <c r="BO12" i="34"/>
  <c r="BO26" i="34" s="1"/>
  <c r="AX6" i="34"/>
  <c r="AP5" i="34"/>
  <c r="AW3" i="34"/>
  <c r="BH3" i="34" s="1"/>
  <c r="Z5" i="33"/>
  <c r="AP5" i="33" s="1"/>
  <c r="BR32" i="33"/>
  <c r="BT30" i="33"/>
  <c r="BS31" i="33" s="1"/>
  <c r="BO30" i="33"/>
  <c r="BR26" i="33"/>
  <c r="BS28" i="33" s="1"/>
  <c r="BO25" i="33"/>
  <c r="BO24" i="33"/>
  <c r="BO23" i="33"/>
  <c r="BO22" i="33"/>
  <c r="BO21" i="33"/>
  <c r="BO20" i="33"/>
  <c r="BO19" i="33"/>
  <c r="BO18" i="33"/>
  <c r="BO17" i="33"/>
  <c r="BO16" i="33"/>
  <c r="BO15" i="33"/>
  <c r="BO14" i="33"/>
  <c r="BO13" i="33"/>
  <c r="BO12" i="33"/>
  <c r="BO26" i="33" s="1"/>
  <c r="AX6" i="33"/>
  <c r="AW3" i="33"/>
  <c r="BH3" i="33" s="1"/>
  <c r="Z5" i="32"/>
  <c r="BR32" i="32"/>
  <c r="BT30" i="32"/>
  <c r="BS31" i="32" s="1"/>
  <c r="BO30" i="32"/>
  <c r="BR26" i="32"/>
  <c r="BS29" i="32" s="1"/>
  <c r="BO25" i="32"/>
  <c r="BO24" i="32"/>
  <c r="BO23" i="32"/>
  <c r="BO22" i="32"/>
  <c r="BO21" i="32"/>
  <c r="BO20" i="32"/>
  <c r="BO19" i="32"/>
  <c r="BO18" i="32"/>
  <c r="BO17" i="32"/>
  <c r="BO16" i="32"/>
  <c r="BO15" i="32"/>
  <c r="BO14" i="32"/>
  <c r="BO13" i="32"/>
  <c r="BO12" i="32"/>
  <c r="BO26" i="32" s="1"/>
  <c r="AX6" i="32"/>
  <c r="AP5" i="32"/>
  <c r="AW3" i="32"/>
  <c r="BH3" i="32" s="1"/>
  <c r="BO30" i="31"/>
  <c r="BR26" i="31"/>
  <c r="BS29" i="31" s="1"/>
  <c r="BO25" i="31"/>
  <c r="BO24" i="31"/>
  <c r="BO23" i="31"/>
  <c r="BO22" i="31"/>
  <c r="BO21" i="31"/>
  <c r="BO20" i="31"/>
  <c r="BO19" i="31"/>
  <c r="BO18" i="31"/>
  <c r="BO17" i="31"/>
  <c r="BO16" i="31"/>
  <c r="BO15" i="31"/>
  <c r="BO14" i="31"/>
  <c r="BO13" i="31"/>
  <c r="BO12" i="31"/>
  <c r="BO26" i="31" s="1"/>
  <c r="AX6" i="31"/>
  <c r="Z5" i="31"/>
  <c r="AP5" i="31" s="1"/>
  <c r="AW3" i="31"/>
  <c r="BH3" i="31" s="1"/>
  <c r="BR32" i="30"/>
  <c r="BO30" i="30"/>
  <c r="BR26" i="30"/>
  <c r="BS29" i="30" s="1"/>
  <c r="BO25" i="30"/>
  <c r="BO24" i="30"/>
  <c r="BO23" i="30"/>
  <c r="BO22" i="30"/>
  <c r="BO21" i="30"/>
  <c r="BO20" i="30"/>
  <c r="BO19" i="30"/>
  <c r="BO18" i="30"/>
  <c r="BO17" i="30"/>
  <c r="BO16" i="30"/>
  <c r="BO15" i="30"/>
  <c r="BO14" i="30"/>
  <c r="BO13" i="30"/>
  <c r="BO12" i="30"/>
  <c r="BO26" i="30" s="1"/>
  <c r="AX6" i="30"/>
  <c r="Z5" i="30"/>
  <c r="AP5" i="30" s="1"/>
  <c r="AW3" i="30"/>
  <c r="BH3" i="30" s="1"/>
  <c r="Z5" i="29"/>
  <c r="BR32" i="29"/>
  <c r="BO30" i="29"/>
  <c r="BR26" i="29"/>
  <c r="BS29" i="29" s="1"/>
  <c r="BO25" i="29"/>
  <c r="BO24" i="29"/>
  <c r="BO23" i="29"/>
  <c r="BO22" i="29"/>
  <c r="BO21" i="29"/>
  <c r="BO20" i="29"/>
  <c r="BO19" i="29"/>
  <c r="BO18" i="29"/>
  <c r="BO17" i="29"/>
  <c r="BO16" i="29"/>
  <c r="BO15" i="29"/>
  <c r="BO14" i="29"/>
  <c r="BO13" i="29"/>
  <c r="BO12" i="29"/>
  <c r="BO26" i="29" s="1"/>
  <c r="AX6" i="29"/>
  <c r="AP5" i="29"/>
  <c r="AW3" i="29"/>
  <c r="BH3" i="29" s="1"/>
  <c r="Z5" i="28"/>
  <c r="AP5" i="28" s="1"/>
  <c r="BR32" i="28"/>
  <c r="BT30" i="28"/>
  <c r="BS31" i="28" s="1"/>
  <c r="BO30" i="28"/>
  <c r="BR26" i="28"/>
  <c r="BS29" i="28" s="1"/>
  <c r="BO26" i="28"/>
  <c r="BO25" i="28"/>
  <c r="BO24" i="28"/>
  <c r="BO23" i="28"/>
  <c r="BO22" i="28"/>
  <c r="BO21" i="28"/>
  <c r="BO20" i="28"/>
  <c r="BO19" i="28"/>
  <c r="BO18" i="28"/>
  <c r="BO17" i="28"/>
  <c r="BO16" i="28"/>
  <c r="BO15" i="28"/>
  <c r="BO14" i="28"/>
  <c r="BO13" i="28"/>
  <c r="BO12" i="28"/>
  <c r="AX6" i="28"/>
  <c r="AW3" i="28"/>
  <c r="BH3" i="28" s="1"/>
  <c r="Z5" i="27"/>
  <c r="AP5" i="27" s="1"/>
  <c r="BR32" i="27"/>
  <c r="BT30" i="27"/>
  <c r="BS31" i="27" s="1"/>
  <c r="BO30" i="27"/>
  <c r="BR26" i="27"/>
  <c r="BS29" i="27" s="1"/>
  <c r="BO25" i="27"/>
  <c r="BO24" i="27"/>
  <c r="BO23" i="27"/>
  <c r="BO22" i="27"/>
  <c r="BO21" i="27"/>
  <c r="BO20" i="27"/>
  <c r="BO19" i="27"/>
  <c r="BO18" i="27"/>
  <c r="BO17" i="27"/>
  <c r="BO16" i="27"/>
  <c r="BO15" i="27"/>
  <c r="BO14" i="27"/>
  <c r="BO13" i="27"/>
  <c r="BO12" i="27"/>
  <c r="BO26" i="27" s="1"/>
  <c r="AX6" i="27"/>
  <c r="AW3" i="27"/>
  <c r="BH3" i="27" s="1"/>
  <c r="Z5" i="26"/>
  <c r="AP5" i="26" s="1"/>
  <c r="BR32" i="26"/>
  <c r="BT30" i="26"/>
  <c r="BS31" i="26" s="1"/>
  <c r="BO30" i="26"/>
  <c r="BR26" i="26"/>
  <c r="BS27" i="26" s="1"/>
  <c r="BO25" i="26"/>
  <c r="BO24" i="26"/>
  <c r="BO23" i="26"/>
  <c r="BO22" i="26"/>
  <c r="BO21" i="26"/>
  <c r="BO20" i="26"/>
  <c r="BO19" i="26"/>
  <c r="BO18" i="26"/>
  <c r="BO17" i="26"/>
  <c r="BO16" i="26"/>
  <c r="BO15" i="26"/>
  <c r="BO14" i="26"/>
  <c r="BO13" i="26"/>
  <c r="BO12" i="26"/>
  <c r="BO26" i="26" s="1"/>
  <c r="AX6" i="26"/>
  <c r="AW3" i="26"/>
  <c r="BH3" i="26" s="1"/>
  <c r="Z5" i="25"/>
  <c r="AP5" i="25" s="1"/>
  <c r="BR32" i="25"/>
  <c r="BO30" i="25"/>
  <c r="BR26" i="25"/>
  <c r="BS29" i="25" s="1"/>
  <c r="BO25" i="25"/>
  <c r="BO24" i="25"/>
  <c r="BO23" i="25"/>
  <c r="BO22" i="25"/>
  <c r="BO21" i="25"/>
  <c r="BO20" i="25"/>
  <c r="BO19" i="25"/>
  <c r="BO18" i="25"/>
  <c r="BO17" i="25"/>
  <c r="BO16" i="25"/>
  <c r="BO15" i="25"/>
  <c r="BO14" i="25"/>
  <c r="BO13" i="25"/>
  <c r="BO12" i="25"/>
  <c r="BO26" i="25" s="1"/>
  <c r="AX6" i="25"/>
  <c r="AW3" i="25"/>
  <c r="BH3" i="25" s="1"/>
  <c r="BR32" i="24"/>
  <c r="BT30" i="24"/>
  <c r="BS31" i="24" s="1"/>
  <c r="BO30" i="24"/>
  <c r="BR26" i="24"/>
  <c r="BS29" i="24" s="1"/>
  <c r="BO25" i="24"/>
  <c r="BO24" i="24"/>
  <c r="BO23" i="24"/>
  <c r="BO22" i="24"/>
  <c r="BO21" i="24"/>
  <c r="BO20" i="24"/>
  <c r="BO19" i="24"/>
  <c r="BO18" i="24"/>
  <c r="BO17" i="24"/>
  <c r="BO16" i="24"/>
  <c r="BO15" i="24"/>
  <c r="BO14" i="24"/>
  <c r="BO13" i="24"/>
  <c r="BO12" i="24"/>
  <c r="BO26" i="24" s="1"/>
  <c r="AX6" i="24"/>
  <c r="Z5" i="24"/>
  <c r="AP5" i="24" s="1"/>
  <c r="AW3" i="24"/>
  <c r="BH3" i="24" s="1"/>
  <c r="BR32" i="23"/>
  <c r="BT30" i="23"/>
  <c r="BS31" i="23" s="1"/>
  <c r="BO30" i="23"/>
  <c r="BR26" i="23"/>
  <c r="BS29" i="23" s="1"/>
  <c r="BO25" i="23"/>
  <c r="BO24" i="23"/>
  <c r="BO23" i="23"/>
  <c r="BO22" i="23"/>
  <c r="BO21" i="23"/>
  <c r="BO20" i="23"/>
  <c r="BO19" i="23"/>
  <c r="BO18" i="23"/>
  <c r="BO17" i="23"/>
  <c r="BO16" i="23"/>
  <c r="BO15" i="23"/>
  <c r="BO14" i="23"/>
  <c r="BO13" i="23"/>
  <c r="BO12" i="23"/>
  <c r="BO26" i="23" s="1"/>
  <c r="AX6" i="23"/>
  <c r="Z5" i="23"/>
  <c r="AP5" i="23" s="1"/>
  <c r="AW3" i="23"/>
  <c r="BH3" i="23" s="1"/>
  <c r="Z5" i="22"/>
  <c r="AP5" i="22" s="1"/>
  <c r="BR32" i="22"/>
  <c r="BT30" i="22"/>
  <c r="BS31" i="22" s="1"/>
  <c r="BO30" i="22"/>
  <c r="BR26" i="22"/>
  <c r="BS29" i="22" s="1"/>
  <c r="BO25" i="22"/>
  <c r="BO24" i="22"/>
  <c r="BO23" i="22"/>
  <c r="BO22" i="22"/>
  <c r="BO21" i="22"/>
  <c r="BO20" i="22"/>
  <c r="BO19" i="22"/>
  <c r="BO18" i="22"/>
  <c r="BO17" i="22"/>
  <c r="BO16" i="22"/>
  <c r="BO15" i="22"/>
  <c r="BO14" i="22"/>
  <c r="BO13" i="22"/>
  <c r="BO12" i="22"/>
  <c r="BO26" i="22" s="1"/>
  <c r="AX6" i="22"/>
  <c r="AW3" i="22"/>
  <c r="BH3" i="22" s="1"/>
  <c r="Z5" i="21"/>
  <c r="AP5" i="21" s="1"/>
  <c r="BR32" i="21"/>
  <c r="BT30" i="21"/>
  <c r="BS31" i="21" s="1"/>
  <c r="BO30" i="21"/>
  <c r="BR26" i="21"/>
  <c r="BS29" i="21" s="1"/>
  <c r="BO25" i="21"/>
  <c r="BO24" i="21"/>
  <c r="BO23" i="21"/>
  <c r="BO22" i="21"/>
  <c r="BO21" i="21"/>
  <c r="BO20" i="21"/>
  <c r="BO19" i="21"/>
  <c r="BO18" i="21"/>
  <c r="BO17" i="21"/>
  <c r="BO16" i="21"/>
  <c r="BO15" i="21"/>
  <c r="BO14" i="21"/>
  <c r="BO13" i="21"/>
  <c r="BO26" i="21" s="1"/>
  <c r="BO12" i="21"/>
  <c r="AX6" i="21"/>
  <c r="AW3" i="21"/>
  <c r="BH3" i="21" s="1"/>
  <c r="BQ25" i="76" l="1"/>
  <c r="BP25" i="77"/>
  <c r="BP30" i="77"/>
  <c r="BQ30" i="76"/>
  <c r="BQ21" i="76"/>
  <c r="BP21" i="77"/>
  <c r="BP31" i="69"/>
  <c r="BQ31" i="68"/>
  <c r="BQ26" i="68"/>
  <c r="BQ18" i="69"/>
  <c r="BP18" i="70"/>
  <c r="BP26" i="69"/>
  <c r="BQ29" i="58"/>
  <c r="BP29" i="59"/>
  <c r="BQ28" i="57"/>
  <c r="BQ32" i="57" s="1"/>
  <c r="BP28" i="58"/>
  <c r="BP32" i="57"/>
  <c r="AR34" i="57" s="1"/>
  <c r="BQ27" i="60"/>
  <c r="BP27" i="61"/>
  <c r="BQ26" i="60"/>
  <c r="BP14" i="62"/>
  <c r="BQ14" i="61"/>
  <c r="BP26" i="61"/>
  <c r="BO26" i="44"/>
  <c r="BO26" i="42"/>
  <c r="BO26" i="46"/>
  <c r="AR29" i="41"/>
  <c r="AR28" i="41"/>
  <c r="AR27" i="41"/>
  <c r="BR32" i="41"/>
  <c r="BT30" i="41"/>
  <c r="AR29" i="40"/>
  <c r="AR28" i="40"/>
  <c r="AR27" i="40"/>
  <c r="BT30" i="40"/>
  <c r="AR29" i="39"/>
  <c r="AR28" i="39"/>
  <c r="AR27" i="39"/>
  <c r="AR29" i="38"/>
  <c r="AR28" i="38"/>
  <c r="AR27" i="38"/>
  <c r="BT30" i="38"/>
  <c r="AR29" i="37"/>
  <c r="AR28" i="37"/>
  <c r="AR27" i="37"/>
  <c r="BS28" i="37"/>
  <c r="BS29" i="37"/>
  <c r="AR29" i="36"/>
  <c r="AR28" i="36"/>
  <c r="AR27" i="36"/>
  <c r="BT30" i="36"/>
  <c r="BS31" i="36" s="1"/>
  <c r="BS27" i="36"/>
  <c r="BS28" i="36"/>
  <c r="AR29" i="35"/>
  <c r="AR28" i="35"/>
  <c r="AR27" i="35"/>
  <c r="BT30" i="35"/>
  <c r="BS31" i="35" s="1"/>
  <c r="BS27" i="35"/>
  <c r="BS28" i="35"/>
  <c r="AR29" i="34"/>
  <c r="AR28" i="34"/>
  <c r="AR27" i="34"/>
  <c r="BS27" i="34"/>
  <c r="BS28" i="34"/>
  <c r="AR29" i="33"/>
  <c r="AR28" i="33"/>
  <c r="AR27" i="33"/>
  <c r="BS27" i="33"/>
  <c r="BS29" i="33"/>
  <c r="AR29" i="32"/>
  <c r="AR28" i="32"/>
  <c r="AR27" i="32"/>
  <c r="BS27" i="32"/>
  <c r="BS28" i="32"/>
  <c r="AR29" i="31"/>
  <c r="AR28" i="31"/>
  <c r="AR27" i="31"/>
  <c r="BR32" i="31"/>
  <c r="BT30" i="31"/>
  <c r="BS31" i="31" s="1"/>
  <c r="BS27" i="31"/>
  <c r="BS28" i="31"/>
  <c r="AR29" i="30"/>
  <c r="AR28" i="30"/>
  <c r="AR27" i="30"/>
  <c r="BT30" i="30"/>
  <c r="BS31" i="30" s="1"/>
  <c r="BS27" i="30"/>
  <c r="BS28" i="30"/>
  <c r="AR29" i="29"/>
  <c r="AR28" i="29"/>
  <c r="AR27" i="29"/>
  <c r="BT30" i="29"/>
  <c r="BS31" i="29" s="1"/>
  <c r="BS27" i="29"/>
  <c r="BS28" i="29"/>
  <c r="BS27" i="28"/>
  <c r="BS28" i="28"/>
  <c r="AR27" i="28"/>
  <c r="AR28" i="28"/>
  <c r="AR29" i="28"/>
  <c r="AR29" i="27"/>
  <c r="AR28" i="27"/>
  <c r="AR27" i="27"/>
  <c r="BS27" i="27"/>
  <c r="BS28" i="27"/>
  <c r="AR29" i="26"/>
  <c r="AR28" i="26"/>
  <c r="AR27" i="26"/>
  <c r="BS28" i="26"/>
  <c r="BS29" i="26"/>
  <c r="AR29" i="25"/>
  <c r="AR28" i="25"/>
  <c r="AR27" i="25"/>
  <c r="BT30" i="25"/>
  <c r="BS31" i="25" s="1"/>
  <c r="BS27" i="25"/>
  <c r="BS28" i="25"/>
  <c r="AR29" i="24"/>
  <c r="AR28" i="24"/>
  <c r="AR27" i="24"/>
  <c r="BS27" i="24"/>
  <c r="BS28" i="24"/>
  <c r="AR29" i="23"/>
  <c r="AR28" i="23"/>
  <c r="AR27" i="23"/>
  <c r="BS27" i="23"/>
  <c r="BS28" i="23"/>
  <c r="AR29" i="22"/>
  <c r="AR28" i="22"/>
  <c r="AR27" i="22"/>
  <c r="BS27" i="22"/>
  <c r="BS28" i="22"/>
  <c r="AR29" i="21"/>
  <c r="AR28" i="21"/>
  <c r="AR27" i="21"/>
  <c r="BS27" i="21"/>
  <c r="BS28" i="21"/>
  <c r="Z5" i="20"/>
  <c r="AP5" i="20" s="1"/>
  <c r="BR32" i="20"/>
  <c r="BT30" i="20"/>
  <c r="BS31" i="20" s="1"/>
  <c r="BR26" i="20"/>
  <c r="BS29" i="20" s="1"/>
  <c r="BO25" i="20"/>
  <c r="BO24" i="20"/>
  <c r="BO23" i="20"/>
  <c r="BO22" i="20"/>
  <c r="BO21" i="20"/>
  <c r="BO20" i="20"/>
  <c r="BO19" i="20"/>
  <c r="BO18" i="20"/>
  <c r="BO17" i="20"/>
  <c r="BO16" i="20"/>
  <c r="BO15" i="20"/>
  <c r="BO14" i="20"/>
  <c r="BO13" i="20"/>
  <c r="BO12" i="20"/>
  <c r="AX6" i="20"/>
  <c r="AW3" i="20"/>
  <c r="BH3" i="20" s="1"/>
  <c r="Z5" i="19"/>
  <c r="BR32" i="19"/>
  <c r="BO30" i="19"/>
  <c r="BR26" i="19"/>
  <c r="BS29" i="19" s="1"/>
  <c r="BO25" i="19"/>
  <c r="BO24" i="19"/>
  <c r="BO23" i="19"/>
  <c r="BO22" i="19"/>
  <c r="BO21" i="19"/>
  <c r="BO20" i="19"/>
  <c r="BO19" i="19"/>
  <c r="BO18" i="19"/>
  <c r="BO17" i="19"/>
  <c r="BO16" i="19"/>
  <c r="BO15" i="19"/>
  <c r="BO14" i="19"/>
  <c r="BO13" i="19"/>
  <c r="BO12" i="19"/>
  <c r="BO26" i="19" s="1"/>
  <c r="AX6" i="19"/>
  <c r="AP5" i="19"/>
  <c r="BH3" i="19"/>
  <c r="AW3" i="19"/>
  <c r="Z5" i="18"/>
  <c r="BR32" i="18"/>
  <c r="BT30" i="18"/>
  <c r="BS31" i="18" s="1"/>
  <c r="BO30" i="18"/>
  <c r="BR26" i="18"/>
  <c r="BS29" i="18" s="1"/>
  <c r="BO25" i="18"/>
  <c r="BO24" i="18"/>
  <c r="BO23" i="18"/>
  <c r="BO22" i="18"/>
  <c r="BO21" i="18"/>
  <c r="BO20" i="18"/>
  <c r="BO19" i="18"/>
  <c r="BO18" i="18"/>
  <c r="BO17" i="18"/>
  <c r="BO16" i="18"/>
  <c r="BO15" i="18"/>
  <c r="BO14" i="18"/>
  <c r="BO13" i="18"/>
  <c r="BO12" i="18"/>
  <c r="BO26" i="18" s="1"/>
  <c r="AX6" i="18"/>
  <c r="AP5" i="18"/>
  <c r="AW3" i="18"/>
  <c r="BH3" i="18" s="1"/>
  <c r="BR32" i="17"/>
  <c r="BO30" i="17"/>
  <c r="BR26" i="17"/>
  <c r="BS29" i="17" s="1"/>
  <c r="BO25" i="17"/>
  <c r="BO24" i="17"/>
  <c r="BO23" i="17"/>
  <c r="BO22" i="17"/>
  <c r="BO21" i="17"/>
  <c r="BO20" i="17"/>
  <c r="BO19" i="17"/>
  <c r="BO18" i="17"/>
  <c r="BO17" i="17"/>
  <c r="BO16" i="17"/>
  <c r="BO15" i="17"/>
  <c r="BO14" i="17"/>
  <c r="BO13" i="17"/>
  <c r="BO12" i="17"/>
  <c r="BO26" i="17" s="1"/>
  <c r="AX6" i="17"/>
  <c r="Z5" i="17"/>
  <c r="AP5" i="17" s="1"/>
  <c r="AW3" i="17"/>
  <c r="BH3" i="17" s="1"/>
  <c r="BR32" i="16"/>
  <c r="BT30" i="16"/>
  <c r="BS31" i="16" s="1"/>
  <c r="BO30" i="16"/>
  <c r="BR26" i="16"/>
  <c r="BS29" i="16" s="1"/>
  <c r="BO25" i="16"/>
  <c r="BO24" i="16"/>
  <c r="BO23" i="16"/>
  <c r="BO22" i="16"/>
  <c r="BO21" i="16"/>
  <c r="BO20" i="16"/>
  <c r="BO19" i="16"/>
  <c r="BO18" i="16"/>
  <c r="BO17" i="16"/>
  <c r="BO16" i="16"/>
  <c r="BO15" i="16"/>
  <c r="BO14" i="16"/>
  <c r="BO13" i="16"/>
  <c r="BO12" i="16"/>
  <c r="BO26" i="16" s="1"/>
  <c r="AX6" i="16"/>
  <c r="Z5" i="16"/>
  <c r="AP5" i="16" s="1"/>
  <c r="AW3" i="16"/>
  <c r="BH3" i="16" s="1"/>
  <c r="Z5" i="15"/>
  <c r="BR32" i="15"/>
  <c r="BO30" i="15"/>
  <c r="BR26" i="15"/>
  <c r="BS29" i="15" s="1"/>
  <c r="BO25" i="15"/>
  <c r="BO24" i="15"/>
  <c r="BO23" i="15"/>
  <c r="BO22" i="15"/>
  <c r="BO21" i="15"/>
  <c r="BO20" i="15"/>
  <c r="BO19" i="15"/>
  <c r="BO18" i="15"/>
  <c r="BO17" i="15"/>
  <c r="BO16" i="15"/>
  <c r="BO15" i="15"/>
  <c r="BO14" i="15"/>
  <c r="BO13" i="15"/>
  <c r="BO12" i="15"/>
  <c r="BO26" i="15" s="1"/>
  <c r="AX6" i="15"/>
  <c r="AP5" i="15"/>
  <c r="AW3" i="15"/>
  <c r="BH3" i="15" s="1"/>
  <c r="Z5" i="14"/>
  <c r="BR32" i="14"/>
  <c r="BO30" i="14"/>
  <c r="BR26" i="14"/>
  <c r="BS29" i="14" s="1"/>
  <c r="BO26" i="14"/>
  <c r="BO25" i="14"/>
  <c r="BO24" i="14"/>
  <c r="BO23" i="14"/>
  <c r="BO22" i="14"/>
  <c r="BO21" i="14"/>
  <c r="BO20" i="14"/>
  <c r="BO19" i="14"/>
  <c r="BO18" i="14"/>
  <c r="BO17" i="14"/>
  <c r="BO16" i="14"/>
  <c r="BO15" i="14"/>
  <c r="BO14" i="14"/>
  <c r="BO13" i="14"/>
  <c r="BO12" i="14"/>
  <c r="AX6" i="14"/>
  <c r="AP5" i="14"/>
  <c r="AW3" i="14"/>
  <c r="BH3" i="14" s="1"/>
  <c r="Z5" i="13"/>
  <c r="AP5" i="13" s="1"/>
  <c r="BR32" i="13"/>
  <c r="BT30" i="13"/>
  <c r="BS31" i="13" s="1"/>
  <c r="BO30" i="13"/>
  <c r="BR26" i="13"/>
  <c r="BS29" i="13" s="1"/>
  <c r="BO25" i="13"/>
  <c r="BO24" i="13"/>
  <c r="BO23" i="13"/>
  <c r="BO22" i="13"/>
  <c r="BO21" i="13"/>
  <c r="BO20" i="13"/>
  <c r="BO19" i="13"/>
  <c r="BO18" i="13"/>
  <c r="BO17" i="13"/>
  <c r="BO16" i="13"/>
  <c r="BO15" i="13"/>
  <c r="BO14" i="13"/>
  <c r="BO13" i="13"/>
  <c r="BO12" i="13"/>
  <c r="BO26" i="13" s="1"/>
  <c r="AX6" i="13"/>
  <c r="AW3" i="13"/>
  <c r="BH3" i="13" s="1"/>
  <c r="Z5" i="12"/>
  <c r="BR32" i="12"/>
  <c r="BO30" i="12"/>
  <c r="BR26" i="12"/>
  <c r="BS29" i="12" s="1"/>
  <c r="BO25" i="12"/>
  <c r="BO24" i="12"/>
  <c r="BO23" i="12"/>
  <c r="BO22" i="12"/>
  <c r="BO21" i="12"/>
  <c r="BO20" i="12"/>
  <c r="BO19" i="12"/>
  <c r="BO18" i="12"/>
  <c r="BO17" i="12"/>
  <c r="BO16" i="12"/>
  <c r="BO15" i="12"/>
  <c r="BO14" i="12"/>
  <c r="BO13" i="12"/>
  <c r="BO12" i="12"/>
  <c r="BO26" i="12" s="1"/>
  <c r="AX6" i="12"/>
  <c r="AP5" i="12"/>
  <c r="AW3" i="12"/>
  <c r="BH3" i="12" s="1"/>
  <c r="Z5" i="11"/>
  <c r="AP5" i="11" s="1"/>
  <c r="BR32" i="11"/>
  <c r="BT30" i="11"/>
  <c r="BS31" i="11" s="1"/>
  <c r="BO30" i="11"/>
  <c r="BR26" i="11"/>
  <c r="BS29" i="11" s="1"/>
  <c r="BO25" i="11"/>
  <c r="BO24" i="11"/>
  <c r="BO23" i="11"/>
  <c r="BO22" i="11"/>
  <c r="BO21" i="11"/>
  <c r="BO20" i="11"/>
  <c r="BO19" i="11"/>
  <c r="BO18" i="11"/>
  <c r="BO17" i="11"/>
  <c r="BO16" i="11"/>
  <c r="BO15" i="11"/>
  <c r="BO14" i="11"/>
  <c r="BO26" i="11" s="1"/>
  <c r="BO13" i="11"/>
  <c r="BO12" i="11"/>
  <c r="AX6" i="11"/>
  <c r="AW3" i="11"/>
  <c r="BH3" i="11" s="1"/>
  <c r="BR32" i="10"/>
  <c r="BT30" i="10"/>
  <c r="BS31" i="10" s="1"/>
  <c r="BO30" i="10"/>
  <c r="BR26" i="10"/>
  <c r="BS29" i="10" s="1"/>
  <c r="BO25" i="10"/>
  <c r="BO24" i="10"/>
  <c r="BO23" i="10"/>
  <c r="BO22" i="10"/>
  <c r="BO21" i="10"/>
  <c r="BO20" i="10"/>
  <c r="BO19" i="10"/>
  <c r="BO18" i="10"/>
  <c r="BO17" i="10"/>
  <c r="BO16" i="10"/>
  <c r="BO15" i="10"/>
  <c r="BO14" i="10"/>
  <c r="BO13" i="10"/>
  <c r="BO12" i="10"/>
  <c r="BO26" i="10" s="1"/>
  <c r="AX6" i="10"/>
  <c r="Z5" i="10"/>
  <c r="AP5" i="10" s="1"/>
  <c r="AW3" i="10"/>
  <c r="BH3" i="10" s="1"/>
  <c r="BR32" i="9"/>
  <c r="BO30" i="9"/>
  <c r="BR26" i="9"/>
  <c r="BS29" i="9" s="1"/>
  <c r="BO25" i="9"/>
  <c r="BO24" i="9"/>
  <c r="BO23" i="9"/>
  <c r="BO22" i="9"/>
  <c r="BO21" i="9"/>
  <c r="BO20" i="9"/>
  <c r="BO19" i="9"/>
  <c r="BO18" i="9"/>
  <c r="BO17" i="9"/>
  <c r="BO16" i="9"/>
  <c r="BO15" i="9"/>
  <c r="BO14" i="9"/>
  <c r="BO13" i="9"/>
  <c r="BO12" i="9"/>
  <c r="BO26" i="9" s="1"/>
  <c r="AX6" i="9"/>
  <c r="Z5" i="9"/>
  <c r="AP5" i="9" s="1"/>
  <c r="AW3" i="9"/>
  <c r="BH3" i="9" s="1"/>
  <c r="Z5" i="8"/>
  <c r="BR32" i="8"/>
  <c r="BO30" i="8"/>
  <c r="BR26" i="8"/>
  <c r="BS29" i="8" s="1"/>
  <c r="BO25" i="8"/>
  <c r="BO24" i="8"/>
  <c r="BO23" i="8"/>
  <c r="BO22" i="8"/>
  <c r="BO21" i="8"/>
  <c r="BO20" i="8"/>
  <c r="BO19" i="8"/>
  <c r="BO18" i="8"/>
  <c r="BO17" i="8"/>
  <c r="BO16" i="8"/>
  <c r="BO15" i="8"/>
  <c r="BO14" i="8"/>
  <c r="BO13" i="8"/>
  <c r="BO12" i="8"/>
  <c r="BO26" i="8" s="1"/>
  <c r="AX6" i="8"/>
  <c r="AP5" i="8"/>
  <c r="AW3" i="8"/>
  <c r="BH3" i="8" s="1"/>
  <c r="Z5" i="7"/>
  <c r="AP5" i="7" s="1"/>
  <c r="BR32" i="7"/>
  <c r="BO30" i="7"/>
  <c r="BR26" i="7"/>
  <c r="BS29" i="7" s="1"/>
  <c r="BO25" i="7"/>
  <c r="BO24" i="7"/>
  <c r="BO23" i="7"/>
  <c r="BO22" i="7"/>
  <c r="BO21" i="7"/>
  <c r="BO20" i="7"/>
  <c r="BO19" i="7"/>
  <c r="BO18" i="7"/>
  <c r="BO17" i="7"/>
  <c r="BO16" i="7"/>
  <c r="BO15" i="7"/>
  <c r="BO14" i="7"/>
  <c r="BO13" i="7"/>
  <c r="BO12" i="7"/>
  <c r="BO26" i="7" s="1"/>
  <c r="AX6" i="7"/>
  <c r="AW3" i="7"/>
  <c r="BH3" i="7" s="1"/>
  <c r="Z5" i="6"/>
  <c r="BR32" i="6"/>
  <c r="BT30" i="6"/>
  <c r="BS31" i="6" s="1"/>
  <c r="BO30" i="6"/>
  <c r="BR26" i="6"/>
  <c r="BS29" i="6" s="1"/>
  <c r="BO25" i="6"/>
  <c r="BO24" i="6"/>
  <c r="BO23" i="6"/>
  <c r="BO22" i="6"/>
  <c r="BO21" i="6"/>
  <c r="BO20" i="6"/>
  <c r="BO19" i="6"/>
  <c r="BO18" i="6"/>
  <c r="BO17" i="6"/>
  <c r="BO16" i="6"/>
  <c r="BO15" i="6"/>
  <c r="BO14" i="6"/>
  <c r="BO13" i="6"/>
  <c r="BO12" i="6"/>
  <c r="BO26" i="6" s="1"/>
  <c r="AX6" i="6"/>
  <c r="AP5" i="6"/>
  <c r="AW3" i="6"/>
  <c r="BH3" i="6" s="1"/>
  <c r="AW3" i="3"/>
  <c r="BH3" i="3"/>
  <c r="AW3" i="2"/>
  <c r="AX6" i="2"/>
  <c r="Z5" i="3"/>
  <c r="AP5" i="3" s="1"/>
  <c r="Z5" i="2"/>
  <c r="AX6" i="3"/>
  <c r="AX6" i="1"/>
  <c r="BR32" i="3"/>
  <c r="BO30" i="3"/>
  <c r="BR26" i="3"/>
  <c r="BS29" i="3" s="1"/>
  <c r="BO25" i="3"/>
  <c r="BO24" i="3"/>
  <c r="BO23" i="3"/>
  <c r="BO22" i="3"/>
  <c r="BO21" i="3"/>
  <c r="BO20" i="3"/>
  <c r="BO19" i="3"/>
  <c r="BO18" i="3"/>
  <c r="BO17" i="3"/>
  <c r="BO16" i="3"/>
  <c r="BO15" i="3"/>
  <c r="BO14" i="3"/>
  <c r="BO13" i="3"/>
  <c r="BO12" i="3"/>
  <c r="BO26" i="3" s="1"/>
  <c r="BP25" i="78" l="1"/>
  <c r="BQ25" i="78" s="1"/>
  <c r="BQ25" i="77"/>
  <c r="BQ30" i="77"/>
  <c r="BP30" i="78"/>
  <c r="BQ30" i="78" s="1"/>
  <c r="BQ21" i="77"/>
  <c r="BP21" i="78"/>
  <c r="BQ21" i="78" s="1"/>
  <c r="BQ31" i="69"/>
  <c r="BP31" i="70"/>
  <c r="BQ26" i="69"/>
  <c r="BQ18" i="70"/>
  <c r="BP18" i="71"/>
  <c r="BP26" i="70"/>
  <c r="BP29" i="60"/>
  <c r="BQ29" i="59"/>
  <c r="BP28" i="59"/>
  <c r="BQ28" i="58"/>
  <c r="BQ32" i="58" s="1"/>
  <c r="BP32" i="58"/>
  <c r="AR34" i="58" s="1"/>
  <c r="BP27" i="62"/>
  <c r="BQ27" i="61"/>
  <c r="BQ14" i="62"/>
  <c r="BP14" i="63"/>
  <c r="BP26" i="62"/>
  <c r="BQ26" i="61"/>
  <c r="BO26" i="20"/>
  <c r="AS44" i="20"/>
  <c r="V48" i="22"/>
  <c r="V48" i="23" s="1"/>
  <c r="V48" i="24" s="1"/>
  <c r="V48" i="25" s="1"/>
  <c r="V48" i="26" s="1"/>
  <c r="V48" i="27" s="1"/>
  <c r="V48" i="28" s="1"/>
  <c r="V48" i="29" s="1"/>
  <c r="V48" i="30" s="1"/>
  <c r="V48" i="31" s="1"/>
  <c r="V48" i="32" s="1"/>
  <c r="V48" i="33" s="1"/>
  <c r="V48" i="34" s="1"/>
  <c r="V48" i="35" s="1"/>
  <c r="V48" i="36" s="1"/>
  <c r="V48" i="37" s="1"/>
  <c r="V48" i="38" s="1"/>
  <c r="V48" i="39" s="1"/>
  <c r="V48" i="40" s="1"/>
  <c r="V48" i="41" s="1"/>
  <c r="V48" i="42" s="1"/>
  <c r="V48" i="43" s="1"/>
  <c r="V48" i="44" s="1"/>
  <c r="V48" i="45" s="1"/>
  <c r="V48" i="46" s="1"/>
  <c r="V48" i="47" s="1"/>
  <c r="V48" i="48" s="1"/>
  <c r="V48" i="49" s="1"/>
  <c r="V48" i="50" s="1"/>
  <c r="V48" i="51" s="1"/>
  <c r="V48" i="52" s="1"/>
  <c r="V48" i="53" s="1"/>
  <c r="BC47" i="20"/>
  <c r="BO28" i="46"/>
  <c r="AR28" i="46" s="1"/>
  <c r="BO29" i="46"/>
  <c r="AR29" i="46" s="1"/>
  <c r="BO27" i="46"/>
  <c r="AR27" i="46" s="1"/>
  <c r="BO29" i="41"/>
  <c r="BO27" i="41"/>
  <c r="BO28" i="41"/>
  <c r="BO27" i="40"/>
  <c r="BO28" i="40"/>
  <c r="BO29" i="40"/>
  <c r="BO27" i="39"/>
  <c r="BO28" i="39"/>
  <c r="BO29" i="39"/>
  <c r="BO27" i="38"/>
  <c r="BO28" i="38"/>
  <c r="BO29" i="38"/>
  <c r="BO28" i="37"/>
  <c r="BO27" i="37"/>
  <c r="BO29" i="37"/>
  <c r="BO27" i="36"/>
  <c r="BO28" i="36"/>
  <c r="BO29" i="36"/>
  <c r="BO28" i="35"/>
  <c r="BO29" i="35"/>
  <c r="BO27" i="35"/>
  <c r="BO27" i="34"/>
  <c r="BO28" i="34"/>
  <c r="BO29" i="34"/>
  <c r="BO28" i="33"/>
  <c r="BO29" i="33"/>
  <c r="BO27" i="33"/>
  <c r="BO27" i="32"/>
  <c r="BO28" i="32"/>
  <c r="BO29" i="32"/>
  <c r="BO27" i="31"/>
  <c r="BO28" i="31"/>
  <c r="BO29" i="31"/>
  <c r="BO27" i="30"/>
  <c r="BO28" i="30"/>
  <c r="BO29" i="30"/>
  <c r="BO27" i="29"/>
  <c r="BO28" i="29"/>
  <c r="BO29" i="29"/>
  <c r="BO27" i="28"/>
  <c r="BO29" i="28"/>
  <c r="BO28" i="28"/>
  <c r="BO29" i="27"/>
  <c r="BO27" i="27"/>
  <c r="BO28" i="27"/>
  <c r="BO27" i="26"/>
  <c r="BO28" i="26"/>
  <c r="BO29" i="26"/>
  <c r="BO27" i="25"/>
  <c r="BO28" i="25"/>
  <c r="BO29" i="25"/>
  <c r="BO29" i="24"/>
  <c r="BO27" i="24"/>
  <c r="BO28" i="24"/>
  <c r="BO27" i="23"/>
  <c r="BO28" i="23"/>
  <c r="BO29" i="23"/>
  <c r="BO27" i="22"/>
  <c r="BO28" i="22"/>
  <c r="BO29" i="22"/>
  <c r="BO28" i="21"/>
  <c r="BO29" i="21"/>
  <c r="BO27" i="21"/>
  <c r="BS27" i="20"/>
  <c r="BS28" i="20"/>
  <c r="AR29" i="19"/>
  <c r="AR28" i="19"/>
  <c r="AR27" i="19"/>
  <c r="BT30" i="19"/>
  <c r="BS31" i="19" s="1"/>
  <c r="BS27" i="19"/>
  <c r="BS28" i="19"/>
  <c r="AR29" i="18"/>
  <c r="AR28" i="18"/>
  <c r="AR27" i="18"/>
  <c r="BS27" i="18"/>
  <c r="BS28" i="18"/>
  <c r="AR29" i="17"/>
  <c r="AR28" i="17"/>
  <c r="AR27" i="17"/>
  <c r="BT30" i="17"/>
  <c r="BS31" i="17" s="1"/>
  <c r="BS27" i="17"/>
  <c r="BS28" i="17"/>
  <c r="AR29" i="16"/>
  <c r="AR28" i="16"/>
  <c r="AR27" i="16"/>
  <c r="BS27" i="16"/>
  <c r="BS28" i="16"/>
  <c r="AR29" i="15"/>
  <c r="AR28" i="15"/>
  <c r="AR27" i="15"/>
  <c r="BT30" i="15"/>
  <c r="BS31" i="15" s="1"/>
  <c r="BS27" i="15"/>
  <c r="BS28" i="15"/>
  <c r="BT30" i="14"/>
  <c r="BS31" i="14" s="1"/>
  <c r="BS27" i="14"/>
  <c r="BS28" i="14"/>
  <c r="AR27" i="14"/>
  <c r="AR28" i="14"/>
  <c r="AR29" i="14"/>
  <c r="AR29" i="13"/>
  <c r="AR28" i="13"/>
  <c r="AR27" i="13"/>
  <c r="BS27" i="13"/>
  <c r="BS28" i="13"/>
  <c r="AR29" i="12"/>
  <c r="AR28" i="12"/>
  <c r="AR27" i="12"/>
  <c r="BT30" i="12"/>
  <c r="BS31" i="12" s="1"/>
  <c r="BS27" i="12"/>
  <c r="BS28" i="12"/>
  <c r="AR29" i="11"/>
  <c r="AR28" i="11"/>
  <c r="AR27" i="11"/>
  <c r="BS27" i="11"/>
  <c r="BS28" i="11"/>
  <c r="AR29" i="10"/>
  <c r="AR28" i="10"/>
  <c r="AR27" i="10"/>
  <c r="BS27" i="10"/>
  <c r="BS28" i="10"/>
  <c r="AR29" i="9"/>
  <c r="AR27" i="9"/>
  <c r="AR28" i="9"/>
  <c r="BT30" i="9"/>
  <c r="BS31" i="9" s="1"/>
  <c r="BS27" i="9"/>
  <c r="BS28" i="9"/>
  <c r="AR29" i="8"/>
  <c r="AR28" i="8"/>
  <c r="AR27" i="8"/>
  <c r="BT30" i="8"/>
  <c r="BS31" i="8" s="1"/>
  <c r="BS27" i="8"/>
  <c r="BS28" i="8"/>
  <c r="AR28" i="7"/>
  <c r="AR29" i="7"/>
  <c r="AR27" i="7"/>
  <c r="BT30" i="7"/>
  <c r="BS31" i="7" s="1"/>
  <c r="BS27" i="7"/>
  <c r="BS28" i="7"/>
  <c r="AR29" i="6"/>
  <c r="AR28" i="6"/>
  <c r="AR27" i="6"/>
  <c r="BS27" i="6"/>
  <c r="BS28" i="6"/>
  <c r="AR29" i="3"/>
  <c r="AR28" i="3"/>
  <c r="AR27" i="3"/>
  <c r="BT30" i="3"/>
  <c r="BS31" i="3" s="1"/>
  <c r="BS27" i="3"/>
  <c r="BS28" i="3"/>
  <c r="AR31" i="2"/>
  <c r="AR29" i="2"/>
  <c r="AR28" i="2"/>
  <c r="AR27" i="2"/>
  <c r="BO27" i="2" s="1"/>
  <c r="BS31" i="2"/>
  <c r="BT30" i="2"/>
  <c r="BS29" i="2"/>
  <c r="BS28" i="2"/>
  <c r="BS27" i="2"/>
  <c r="BP24" i="2"/>
  <c r="BP24" i="3" s="1"/>
  <c r="BP24" i="6" s="1"/>
  <c r="BP24" i="7" s="1"/>
  <c r="BP24" i="8" s="1"/>
  <c r="BP24" i="9" s="1"/>
  <c r="BP24" i="10" s="1"/>
  <c r="BP24" i="11" s="1"/>
  <c r="BO31" i="2"/>
  <c r="BR26" i="2"/>
  <c r="BR32" i="2" s="1"/>
  <c r="BO25" i="2"/>
  <c r="BO24" i="2"/>
  <c r="BO23" i="2"/>
  <c r="BO22" i="2"/>
  <c r="BO21" i="2"/>
  <c r="BO20" i="2"/>
  <c r="BO19" i="2"/>
  <c r="BO18" i="2"/>
  <c r="BO17" i="2"/>
  <c r="BO16" i="2"/>
  <c r="BO15" i="2"/>
  <c r="BO14" i="2"/>
  <c r="BO13" i="2"/>
  <c r="BO12" i="2"/>
  <c r="BO26" i="2" s="1"/>
  <c r="AP5" i="2"/>
  <c r="BH3" i="2"/>
  <c r="BA30" i="1"/>
  <c r="BA13" i="1"/>
  <c r="BA13" i="2" s="1"/>
  <c r="BA13" i="3" s="1"/>
  <c r="BA13" i="6" s="1"/>
  <c r="BA13" i="7" s="1"/>
  <c r="BA13" i="8" s="1"/>
  <c r="BA13" i="9" s="1"/>
  <c r="BA13" i="10" s="1"/>
  <c r="BA13" i="11" s="1"/>
  <c r="BA13" i="12" s="1"/>
  <c r="BA13" i="13" s="1"/>
  <c r="BA13" i="14" s="1"/>
  <c r="BA13" i="15" s="1"/>
  <c r="BA13" i="16" s="1"/>
  <c r="BA13" i="17" s="1"/>
  <c r="BA13" i="18" s="1"/>
  <c r="BA13" i="19" s="1"/>
  <c r="BA14" i="1"/>
  <c r="BA14" i="2" s="1"/>
  <c r="BA14" i="3" s="1"/>
  <c r="BA14" i="6" s="1"/>
  <c r="BA14" i="7" s="1"/>
  <c r="BA14" i="8" s="1"/>
  <c r="BA14" i="9" s="1"/>
  <c r="BA14" i="10" s="1"/>
  <c r="BA14" i="11" s="1"/>
  <c r="BA14" i="12" s="1"/>
  <c r="BA14" i="13" s="1"/>
  <c r="BA14" i="14" s="1"/>
  <c r="BA14" i="15" s="1"/>
  <c r="BA14" i="16" s="1"/>
  <c r="BA14" i="17" s="1"/>
  <c r="BA14" i="18" s="1"/>
  <c r="BA14" i="19" s="1"/>
  <c r="BA15" i="1"/>
  <c r="BA15" i="2" s="1"/>
  <c r="BA15" i="3" s="1"/>
  <c r="BA15" i="6" s="1"/>
  <c r="BA15" i="7" s="1"/>
  <c r="BA15" i="8" s="1"/>
  <c r="BA15" i="9" s="1"/>
  <c r="BA15" i="10" s="1"/>
  <c r="BA15" i="11" s="1"/>
  <c r="BA15" i="12" s="1"/>
  <c r="BA15" i="13" s="1"/>
  <c r="BA15" i="14" s="1"/>
  <c r="BA15" i="15" s="1"/>
  <c r="BA15" i="16" s="1"/>
  <c r="BA15" i="17" s="1"/>
  <c r="BA15" i="18" s="1"/>
  <c r="BA15" i="19" s="1"/>
  <c r="BA16" i="1"/>
  <c r="BA16" i="2" s="1"/>
  <c r="BA16" i="3" s="1"/>
  <c r="BA16" i="6" s="1"/>
  <c r="BA16" i="7" s="1"/>
  <c r="BA16" i="8" s="1"/>
  <c r="BA16" i="9" s="1"/>
  <c r="BA16" i="10" s="1"/>
  <c r="BA16" i="11" s="1"/>
  <c r="BA16" i="12" s="1"/>
  <c r="BA16" i="13" s="1"/>
  <c r="BA16" i="14" s="1"/>
  <c r="BA16" i="15" s="1"/>
  <c r="BA16" i="16" s="1"/>
  <c r="BA16" i="17" s="1"/>
  <c r="BA16" i="18" s="1"/>
  <c r="BA16" i="19" s="1"/>
  <c r="BA17" i="1"/>
  <c r="BA17" i="2" s="1"/>
  <c r="BA17" i="3" s="1"/>
  <c r="BA17" i="6" s="1"/>
  <c r="BA17" i="7" s="1"/>
  <c r="BA17" i="8" s="1"/>
  <c r="BA17" i="9" s="1"/>
  <c r="BA17" i="10" s="1"/>
  <c r="BA17" i="11" s="1"/>
  <c r="BA17" i="12" s="1"/>
  <c r="BA17" i="13" s="1"/>
  <c r="BA17" i="14" s="1"/>
  <c r="BA17" i="15" s="1"/>
  <c r="BA17" i="16" s="1"/>
  <c r="BA17" i="17" s="1"/>
  <c r="BA17" i="18" s="1"/>
  <c r="BA17" i="19" s="1"/>
  <c r="BA18" i="1"/>
  <c r="BA18" i="2" s="1"/>
  <c r="BA18" i="3" s="1"/>
  <c r="BA18" i="6" s="1"/>
  <c r="BA18" i="7" s="1"/>
  <c r="BA18" i="8" s="1"/>
  <c r="BA18" i="9" s="1"/>
  <c r="BA18" i="10" s="1"/>
  <c r="BA18" i="11" s="1"/>
  <c r="BA18" i="12" s="1"/>
  <c r="BA18" i="13" s="1"/>
  <c r="BA18" i="14" s="1"/>
  <c r="BA18" i="15" s="1"/>
  <c r="BA18" i="16" s="1"/>
  <c r="BA18" i="17" s="1"/>
  <c r="BA18" i="18" s="1"/>
  <c r="BA18" i="19" s="1"/>
  <c r="BA19" i="1"/>
  <c r="BA19" i="2" s="1"/>
  <c r="BA19" i="3" s="1"/>
  <c r="BA19" i="6" s="1"/>
  <c r="BA19" i="7" s="1"/>
  <c r="BA19" i="8" s="1"/>
  <c r="BA19" i="9" s="1"/>
  <c r="BA19" i="10" s="1"/>
  <c r="BA19" i="11" s="1"/>
  <c r="BA19" i="12" s="1"/>
  <c r="BA19" i="13" s="1"/>
  <c r="BA19" i="14" s="1"/>
  <c r="BA19" i="15" s="1"/>
  <c r="BA19" i="16" s="1"/>
  <c r="BA19" i="17" s="1"/>
  <c r="BA19" i="18" s="1"/>
  <c r="BA19" i="19" s="1"/>
  <c r="BA20" i="1"/>
  <c r="BA20" i="2" s="1"/>
  <c r="BA20" i="3" s="1"/>
  <c r="BA20" i="6" s="1"/>
  <c r="BA20" i="7" s="1"/>
  <c r="BA20" i="8" s="1"/>
  <c r="BA20" i="9" s="1"/>
  <c r="BA20" i="10" s="1"/>
  <c r="BA20" i="11" s="1"/>
  <c r="BA20" i="12" s="1"/>
  <c r="BA20" i="13" s="1"/>
  <c r="BA20" i="14" s="1"/>
  <c r="BA20" i="15" s="1"/>
  <c r="BA20" i="16" s="1"/>
  <c r="BA20" i="17" s="1"/>
  <c r="BA20" i="18" s="1"/>
  <c r="BA20" i="19" s="1"/>
  <c r="BA21" i="1"/>
  <c r="BA21" i="2" s="1"/>
  <c r="BA21" i="3" s="1"/>
  <c r="BA21" i="6" s="1"/>
  <c r="BA21" i="7" s="1"/>
  <c r="BA21" i="8" s="1"/>
  <c r="BA21" i="9" s="1"/>
  <c r="BA21" i="10" s="1"/>
  <c r="BA21" i="11" s="1"/>
  <c r="BA21" i="12" s="1"/>
  <c r="BA21" i="13" s="1"/>
  <c r="BA21" i="14" s="1"/>
  <c r="BA21" i="15" s="1"/>
  <c r="BA21" i="16" s="1"/>
  <c r="BA21" i="17" s="1"/>
  <c r="BA21" i="18" s="1"/>
  <c r="BA21" i="19" s="1"/>
  <c r="BA22" i="1"/>
  <c r="BA22" i="2" s="1"/>
  <c r="BA22" i="3" s="1"/>
  <c r="BA22" i="6" s="1"/>
  <c r="BA22" i="7" s="1"/>
  <c r="BA22" i="8" s="1"/>
  <c r="BA22" i="9" s="1"/>
  <c r="BA22" i="10" s="1"/>
  <c r="BA22" i="11" s="1"/>
  <c r="BA22" i="12" s="1"/>
  <c r="BA22" i="13" s="1"/>
  <c r="BA22" i="14" s="1"/>
  <c r="BA22" i="15" s="1"/>
  <c r="BA22" i="16" s="1"/>
  <c r="BA22" i="17" s="1"/>
  <c r="BA22" i="18" s="1"/>
  <c r="BA22" i="19" s="1"/>
  <c r="BA23" i="1"/>
  <c r="BA23" i="2" s="1"/>
  <c r="BA23" i="3" s="1"/>
  <c r="BA23" i="6" s="1"/>
  <c r="BA23" i="7" s="1"/>
  <c r="BA23" i="8" s="1"/>
  <c r="BA23" i="9" s="1"/>
  <c r="BA23" i="10" s="1"/>
  <c r="BA23" i="11" s="1"/>
  <c r="BA23" i="12" s="1"/>
  <c r="BA23" i="13" s="1"/>
  <c r="BA23" i="14" s="1"/>
  <c r="BA23" i="15" s="1"/>
  <c r="BA23" i="16" s="1"/>
  <c r="BA23" i="17" s="1"/>
  <c r="BA23" i="18" s="1"/>
  <c r="BA23" i="19" s="1"/>
  <c r="BA24" i="1"/>
  <c r="BA24" i="2" s="1"/>
  <c r="BA24" i="3" s="1"/>
  <c r="BA24" i="6" s="1"/>
  <c r="BA24" i="7" s="1"/>
  <c r="BA24" i="8" s="1"/>
  <c r="BA24" i="9" s="1"/>
  <c r="BA24" i="10" s="1"/>
  <c r="BA24" i="11" s="1"/>
  <c r="BA24" i="12" s="1"/>
  <c r="BA24" i="13" s="1"/>
  <c r="BA24" i="14" s="1"/>
  <c r="BA24" i="15" s="1"/>
  <c r="BA24" i="16" s="1"/>
  <c r="BA24" i="17" s="1"/>
  <c r="BA24" i="18" s="1"/>
  <c r="BA24" i="19" s="1"/>
  <c r="BA25" i="1"/>
  <c r="BA25" i="2" s="1"/>
  <c r="BA25" i="3" s="1"/>
  <c r="BA25" i="6" s="1"/>
  <c r="BA25" i="7" s="1"/>
  <c r="BA25" i="8" s="1"/>
  <c r="BA25" i="9" s="1"/>
  <c r="BA25" i="10" s="1"/>
  <c r="BA25" i="11" s="1"/>
  <c r="BA25" i="12" s="1"/>
  <c r="BA25" i="13" s="1"/>
  <c r="BA25" i="14" s="1"/>
  <c r="BA25" i="15" s="1"/>
  <c r="BA25" i="16" s="1"/>
  <c r="BA25" i="17" s="1"/>
  <c r="BA25" i="18" s="1"/>
  <c r="BA25" i="19" s="1"/>
  <c r="BR26" i="1"/>
  <c r="BP30" i="1"/>
  <c r="BQ30" i="1" s="1"/>
  <c r="BO25" i="1"/>
  <c r="BP25" i="1" s="1"/>
  <c r="BQ25" i="1" s="1"/>
  <c r="BO24" i="1"/>
  <c r="BP24" i="1"/>
  <c r="BQ24" i="1" s="1"/>
  <c r="BO18" i="1"/>
  <c r="BP18" i="1" s="1"/>
  <c r="BQ18" i="1" s="1"/>
  <c r="BC48" i="1"/>
  <c r="BC48" i="2" s="1"/>
  <c r="BC48" i="3" s="1"/>
  <c r="BC48" i="6" s="1"/>
  <c r="BC48" i="7" s="1"/>
  <c r="BC48" i="8" s="1"/>
  <c r="BC48" i="9" s="1"/>
  <c r="BC48" i="10" s="1"/>
  <c r="BC48" i="11" s="1"/>
  <c r="BC48" i="12" s="1"/>
  <c r="BC48" i="13" s="1"/>
  <c r="BC48" i="14" s="1"/>
  <c r="BC48" i="15" s="1"/>
  <c r="BC48" i="16" s="1"/>
  <c r="BC48" i="17" s="1"/>
  <c r="BC48" i="18" s="1"/>
  <c r="BC48" i="19" s="1"/>
  <c r="BC48" i="20" s="1"/>
  <c r="V48" i="1"/>
  <c r="V48" i="2" s="1"/>
  <c r="V48" i="3" s="1"/>
  <c r="V48" i="6" s="1"/>
  <c r="V48" i="7" s="1"/>
  <c r="V48" i="8" s="1"/>
  <c r="V48" i="9" s="1"/>
  <c r="V48" i="10" s="1"/>
  <c r="V48" i="11" s="1"/>
  <c r="V48" i="12" s="1"/>
  <c r="V48" i="13" s="1"/>
  <c r="V48" i="14" s="1"/>
  <c r="V48" i="15" s="1"/>
  <c r="V48" i="16" s="1"/>
  <c r="V48" i="17" s="1"/>
  <c r="V48" i="18" s="1"/>
  <c r="V48" i="19" s="1"/>
  <c r="V48" i="20" s="1"/>
  <c r="BC47" i="1"/>
  <c r="BC47" i="2" s="1"/>
  <c r="BC47" i="3" s="1"/>
  <c r="BC47" i="6" s="1"/>
  <c r="BC47" i="7" s="1"/>
  <c r="BC47" i="8" s="1"/>
  <c r="BC47" i="9" s="1"/>
  <c r="BC47" i="10" s="1"/>
  <c r="BC47" i="11" s="1"/>
  <c r="BC47" i="12" s="1"/>
  <c r="BC47" i="13" s="1"/>
  <c r="BC47" i="14" s="1"/>
  <c r="BC47" i="15" s="1"/>
  <c r="BC47" i="16" s="1"/>
  <c r="BC47" i="17" s="1"/>
  <c r="BC47" i="18" s="1"/>
  <c r="BC47" i="19" s="1"/>
  <c r="BC47" i="22" s="1"/>
  <c r="BC47" i="23" s="1"/>
  <c r="BC47" i="24" s="1"/>
  <c r="BC47" i="25" s="1"/>
  <c r="BC47" i="26" s="1"/>
  <c r="BC47" i="27" s="1"/>
  <c r="BC47" i="28" s="1"/>
  <c r="BC47" i="29" s="1"/>
  <c r="BC47" i="30" s="1"/>
  <c r="BC47" i="31" s="1"/>
  <c r="BC47" i="32" s="1"/>
  <c r="BC47" i="33" s="1"/>
  <c r="BC47" i="34" s="1"/>
  <c r="BC47" i="35" s="1"/>
  <c r="BC47" i="36" s="1"/>
  <c r="BC47" i="37" s="1"/>
  <c r="BC47" i="38" s="1"/>
  <c r="BC47" i="39" s="1"/>
  <c r="BC47" i="40" s="1"/>
  <c r="BC47" i="41" s="1"/>
  <c r="BC47" i="42" s="1"/>
  <c r="BC47" i="43" s="1"/>
  <c r="BC47" i="44" s="1"/>
  <c r="BC47" i="45" s="1"/>
  <c r="BC47" i="46" s="1"/>
  <c r="BC47" i="47" s="1"/>
  <c r="BC47" i="48" s="1"/>
  <c r="BC47" i="49" s="1"/>
  <c r="BC47" i="50" s="1"/>
  <c r="BC47" i="51" s="1"/>
  <c r="BC47" i="52" s="1"/>
  <c r="BC47" i="53" s="1"/>
  <c r="V47" i="1"/>
  <c r="V47" i="2" s="1"/>
  <c r="V47" i="3" s="1"/>
  <c r="V47" i="6" s="1"/>
  <c r="V47" i="7" s="1"/>
  <c r="V47" i="8" s="1"/>
  <c r="V47" i="9" s="1"/>
  <c r="V47" i="10" s="1"/>
  <c r="V47" i="11" s="1"/>
  <c r="V47" i="12" s="1"/>
  <c r="V47" i="13" s="1"/>
  <c r="V47" i="14" s="1"/>
  <c r="V47" i="15" s="1"/>
  <c r="V47" i="16" s="1"/>
  <c r="V47" i="17" s="1"/>
  <c r="V47" i="18" s="1"/>
  <c r="V47" i="19" s="1"/>
  <c r="V47" i="20" s="1"/>
  <c r="AS44" i="1"/>
  <c r="AS44" i="2" s="1"/>
  <c r="AS44" i="3" s="1"/>
  <c r="AS44" i="6" s="1"/>
  <c r="AS44" i="7" s="1"/>
  <c r="AS44" i="8" s="1"/>
  <c r="AS44" i="9" s="1"/>
  <c r="AS44" i="10" s="1"/>
  <c r="AS44" i="11" s="1"/>
  <c r="AS44" i="12" s="1"/>
  <c r="AS44" i="13" s="1"/>
  <c r="AS44" i="14" s="1"/>
  <c r="AS44" i="15" s="1"/>
  <c r="AS44" i="16" s="1"/>
  <c r="AS44" i="17" s="1"/>
  <c r="AS44" i="18" s="1"/>
  <c r="AS44" i="19" s="1"/>
  <c r="AS44" i="22" s="1"/>
  <c r="AS44" i="23" s="1"/>
  <c r="AS44" i="24" s="1"/>
  <c r="AS44" i="25" s="1"/>
  <c r="AS44" i="26" s="1"/>
  <c r="AS44" i="27" s="1"/>
  <c r="AS44" i="28" s="1"/>
  <c r="AS44" i="29" s="1"/>
  <c r="AS44" i="30" s="1"/>
  <c r="AS44" i="31" s="1"/>
  <c r="AS44" i="32" s="1"/>
  <c r="AS44" i="33" s="1"/>
  <c r="AS44" i="34" s="1"/>
  <c r="AS44" i="35" s="1"/>
  <c r="AS44" i="36" s="1"/>
  <c r="AS44" i="37" s="1"/>
  <c r="AS44" i="38" s="1"/>
  <c r="AS44" i="39" s="1"/>
  <c r="AS44" i="40" s="1"/>
  <c r="AS44" i="41" s="1"/>
  <c r="AS44" i="42" s="1"/>
  <c r="AS44" i="43" s="1"/>
  <c r="AS44" i="44" s="1"/>
  <c r="AS44" i="45" s="1"/>
  <c r="AS44" i="46" s="1"/>
  <c r="AS44" i="47" s="1"/>
  <c r="AS44" i="48" s="1"/>
  <c r="AS44" i="49" s="1"/>
  <c r="AS44" i="50" s="1"/>
  <c r="AS44" i="51" s="1"/>
  <c r="AS44" i="52" s="1"/>
  <c r="AS44" i="53" s="1"/>
  <c r="AS43" i="1"/>
  <c r="AS43" i="2" s="1"/>
  <c r="AS43" i="3" s="1"/>
  <c r="AS43" i="6" s="1"/>
  <c r="AS43" i="7" s="1"/>
  <c r="AS43" i="8" s="1"/>
  <c r="AS43" i="9" s="1"/>
  <c r="AS43" i="10" s="1"/>
  <c r="AS43" i="11" s="1"/>
  <c r="AS43" i="12" s="1"/>
  <c r="AS43" i="13" s="1"/>
  <c r="AS43" i="14" s="1"/>
  <c r="AS43" i="15" s="1"/>
  <c r="AS43" i="16" s="1"/>
  <c r="AS43" i="17" s="1"/>
  <c r="AS43" i="18" s="1"/>
  <c r="AS43" i="19" s="1"/>
  <c r="AS43" i="22" s="1"/>
  <c r="AS43" i="23" s="1"/>
  <c r="AS43" i="24" s="1"/>
  <c r="AS43" i="25" s="1"/>
  <c r="AS43" i="26" s="1"/>
  <c r="AS43" i="27" s="1"/>
  <c r="AS43" i="28" s="1"/>
  <c r="AS43" i="29" s="1"/>
  <c r="AS43" i="30" s="1"/>
  <c r="AS43" i="31" s="1"/>
  <c r="AS43" i="32" s="1"/>
  <c r="AS43" i="33" s="1"/>
  <c r="AS43" i="34" s="1"/>
  <c r="AS43" i="35" s="1"/>
  <c r="AS43" i="36" s="1"/>
  <c r="AS43" i="37" s="1"/>
  <c r="AS43" i="38" s="1"/>
  <c r="AS43" i="39" s="1"/>
  <c r="AS43" i="40" s="1"/>
  <c r="AS43" i="41" s="1"/>
  <c r="AS43" i="42" s="1"/>
  <c r="AS43" i="43" s="1"/>
  <c r="AS43" i="44" s="1"/>
  <c r="AS43" i="45" s="1"/>
  <c r="AS43" i="46" s="1"/>
  <c r="AS43" i="47" s="1"/>
  <c r="AS43" i="48" s="1"/>
  <c r="AS43" i="49" s="1"/>
  <c r="AS43" i="50" s="1"/>
  <c r="AS43" i="51" s="1"/>
  <c r="AS43" i="52" s="1"/>
  <c r="AS43" i="53" s="1"/>
  <c r="AS42" i="1"/>
  <c r="AS42" i="2" s="1"/>
  <c r="AS42" i="3" s="1"/>
  <c r="AS42" i="6" s="1"/>
  <c r="AS42" i="7" s="1"/>
  <c r="AS42" i="8" s="1"/>
  <c r="AS42" i="9" s="1"/>
  <c r="AS42" i="10" s="1"/>
  <c r="AS42" i="11" s="1"/>
  <c r="AS42" i="12" s="1"/>
  <c r="AS42" i="13" s="1"/>
  <c r="AS42" i="14" s="1"/>
  <c r="AS42" i="15" s="1"/>
  <c r="AS42" i="16" s="1"/>
  <c r="AS42" i="17" s="1"/>
  <c r="AS42" i="18" s="1"/>
  <c r="AS42" i="19" s="1"/>
  <c r="AS42" i="22" s="1"/>
  <c r="AS42" i="23" s="1"/>
  <c r="AS42" i="24" s="1"/>
  <c r="AS42" i="25" s="1"/>
  <c r="AS42" i="26" s="1"/>
  <c r="AS42" i="27" s="1"/>
  <c r="AS42" i="28" s="1"/>
  <c r="AS42" i="29" s="1"/>
  <c r="AS42" i="30" s="1"/>
  <c r="AS42" i="31" s="1"/>
  <c r="AS42" i="32" s="1"/>
  <c r="AS42" i="33" s="1"/>
  <c r="AS42" i="34" s="1"/>
  <c r="AS42" i="35" s="1"/>
  <c r="AS42" i="36" s="1"/>
  <c r="AS42" i="37" s="1"/>
  <c r="AS42" i="38" s="1"/>
  <c r="AS42" i="39" s="1"/>
  <c r="AS42" i="40" s="1"/>
  <c r="AS42" i="41" s="1"/>
  <c r="AS42" i="42" s="1"/>
  <c r="AS42" i="43" s="1"/>
  <c r="AS42" i="44" s="1"/>
  <c r="AS42" i="45" s="1"/>
  <c r="AS42" i="46" s="1"/>
  <c r="AS42" i="47" s="1"/>
  <c r="AS42" i="48" s="1"/>
  <c r="AS42" i="49" s="1"/>
  <c r="AS42" i="50" s="1"/>
  <c r="AS42" i="51" s="1"/>
  <c r="AS42" i="52" s="1"/>
  <c r="AS42" i="53" s="1"/>
  <c r="AS41" i="1"/>
  <c r="AS41" i="2" s="1"/>
  <c r="AS41" i="3" s="1"/>
  <c r="AS41" i="6" s="1"/>
  <c r="AS41" i="7" s="1"/>
  <c r="AS41" i="8" s="1"/>
  <c r="AS41" i="9" s="1"/>
  <c r="AS41" i="10" s="1"/>
  <c r="AS41" i="11" s="1"/>
  <c r="AS41" i="12" s="1"/>
  <c r="AS41" i="13" s="1"/>
  <c r="AS41" i="14" s="1"/>
  <c r="AS41" i="15" s="1"/>
  <c r="AS41" i="16" s="1"/>
  <c r="AS41" i="17" s="1"/>
  <c r="AS41" i="18" s="1"/>
  <c r="AS41" i="19" s="1"/>
  <c r="AS41" i="22" s="1"/>
  <c r="AS41" i="23" s="1"/>
  <c r="AS41" i="24" s="1"/>
  <c r="AS41" i="25" s="1"/>
  <c r="AS41" i="26" s="1"/>
  <c r="AS41" i="27" s="1"/>
  <c r="AS41" i="28" s="1"/>
  <c r="AS41" i="29" s="1"/>
  <c r="AS41" i="30" s="1"/>
  <c r="AS41" i="31" s="1"/>
  <c r="AS41" i="32" s="1"/>
  <c r="AS41" i="33" s="1"/>
  <c r="AS41" i="34" s="1"/>
  <c r="AS41" i="35" s="1"/>
  <c r="AS41" i="36" s="1"/>
  <c r="AS41" i="37" s="1"/>
  <c r="AS41" i="38" s="1"/>
  <c r="AS41" i="39" s="1"/>
  <c r="AS41" i="40" s="1"/>
  <c r="AS41" i="41" s="1"/>
  <c r="AS41" i="42" s="1"/>
  <c r="AS41" i="43" s="1"/>
  <c r="AS41" i="44" s="1"/>
  <c r="AS41" i="45" s="1"/>
  <c r="AS41" i="46" s="1"/>
  <c r="AS41" i="47" s="1"/>
  <c r="AS41" i="48" s="1"/>
  <c r="AS41" i="49" s="1"/>
  <c r="AS41" i="50" s="1"/>
  <c r="AS41" i="51" s="1"/>
  <c r="AS41" i="52" s="1"/>
  <c r="AS41" i="53" s="1"/>
  <c r="AS40" i="1"/>
  <c r="AS40" i="2" s="1"/>
  <c r="AS40" i="3" s="1"/>
  <c r="AS40" i="6" s="1"/>
  <c r="AS40" i="7" s="1"/>
  <c r="AS40" i="8" s="1"/>
  <c r="AS40" i="9" s="1"/>
  <c r="AS40" i="10" s="1"/>
  <c r="AS40" i="11" s="1"/>
  <c r="AS40" i="12" s="1"/>
  <c r="AS40" i="13" s="1"/>
  <c r="AS40" i="14" s="1"/>
  <c r="AS40" i="15" s="1"/>
  <c r="AS40" i="16" s="1"/>
  <c r="AS40" i="17" s="1"/>
  <c r="AS40" i="18" s="1"/>
  <c r="AS40" i="19" s="1"/>
  <c r="AS40" i="22" s="1"/>
  <c r="AS40" i="23" s="1"/>
  <c r="AS40" i="24" s="1"/>
  <c r="AS40" i="25" s="1"/>
  <c r="AS40" i="26" s="1"/>
  <c r="AS40" i="27" s="1"/>
  <c r="AS40" i="28" s="1"/>
  <c r="AS40" i="29" s="1"/>
  <c r="AS40" i="30" s="1"/>
  <c r="AS40" i="31" s="1"/>
  <c r="AS40" i="32" s="1"/>
  <c r="AS40" i="33" s="1"/>
  <c r="AS40" i="34" s="1"/>
  <c r="AS40" i="35" s="1"/>
  <c r="AS40" i="36" s="1"/>
  <c r="AS40" i="37" s="1"/>
  <c r="AS40" i="38" s="1"/>
  <c r="AS40" i="39" s="1"/>
  <c r="AS40" i="40" s="1"/>
  <c r="AS40" i="41" s="1"/>
  <c r="AS40" i="42" s="1"/>
  <c r="AS40" i="43" s="1"/>
  <c r="AS40" i="44" s="1"/>
  <c r="AS40" i="45" s="1"/>
  <c r="AS40" i="46" s="1"/>
  <c r="AS40" i="47" s="1"/>
  <c r="AS40" i="48" s="1"/>
  <c r="AS40" i="49" s="1"/>
  <c r="AS40" i="50" s="1"/>
  <c r="AS40" i="51" s="1"/>
  <c r="AS40" i="52" s="1"/>
  <c r="AS40" i="53" s="1"/>
  <c r="BO23" i="1"/>
  <c r="BP23" i="1" s="1"/>
  <c r="BQ23" i="1" s="1"/>
  <c r="BO22" i="1"/>
  <c r="BP22" i="1" s="1"/>
  <c r="BQ22" i="1" s="1"/>
  <c r="BO21" i="1"/>
  <c r="BP21" i="1" s="1"/>
  <c r="BQ21" i="1" s="1"/>
  <c r="BO20" i="1"/>
  <c r="BP20" i="1" s="1"/>
  <c r="BQ20" i="1" s="1"/>
  <c r="BO19" i="1"/>
  <c r="BP19" i="1" s="1"/>
  <c r="BQ19" i="1" s="1"/>
  <c r="BO17" i="1"/>
  <c r="BP17" i="1" s="1"/>
  <c r="BQ17" i="1" s="1"/>
  <c r="BO16" i="1"/>
  <c r="BP16" i="1" s="1"/>
  <c r="BQ16" i="1" s="1"/>
  <c r="BO15" i="1"/>
  <c r="BP15" i="1" s="1"/>
  <c r="BQ15" i="1" s="1"/>
  <c r="BO14" i="1"/>
  <c r="BP14" i="1" s="1"/>
  <c r="BQ14" i="1" s="1"/>
  <c r="BO13" i="1"/>
  <c r="BP13" i="1" s="1"/>
  <c r="BQ13" i="1" s="1"/>
  <c r="BO12" i="1"/>
  <c r="BA12" i="1"/>
  <c r="R8" i="1"/>
  <c r="R8" i="2" s="1"/>
  <c r="R8" i="3" s="1"/>
  <c r="R8" i="6" s="1"/>
  <c r="R8" i="7" s="1"/>
  <c r="R8" i="8" s="1"/>
  <c r="R8" i="9" s="1"/>
  <c r="R8" i="10" s="1"/>
  <c r="R8" i="11" s="1"/>
  <c r="R8" i="12" s="1"/>
  <c r="R8" i="13" s="1"/>
  <c r="R8" i="14" s="1"/>
  <c r="R8" i="15" s="1"/>
  <c r="R8" i="16" s="1"/>
  <c r="R8" i="17" s="1"/>
  <c r="R8" i="18" s="1"/>
  <c r="R8" i="19" s="1"/>
  <c r="R8" i="20" s="1"/>
  <c r="R8" i="21" s="1"/>
  <c r="R8" i="22" s="1"/>
  <c r="R8" i="23" s="1"/>
  <c r="R8" i="24" s="1"/>
  <c r="R8" i="25" s="1"/>
  <c r="R8" i="26" s="1"/>
  <c r="R8" i="27" s="1"/>
  <c r="R8" i="28" s="1"/>
  <c r="R8" i="29" s="1"/>
  <c r="R8" i="30" s="1"/>
  <c r="R8" i="31" s="1"/>
  <c r="R8" i="32" s="1"/>
  <c r="R8" i="33" s="1"/>
  <c r="R8" i="34" s="1"/>
  <c r="R8" i="35" s="1"/>
  <c r="R8" i="36" s="1"/>
  <c r="R8" i="37" s="1"/>
  <c r="R8" i="38" s="1"/>
  <c r="R8" i="39" s="1"/>
  <c r="R8" i="40" s="1"/>
  <c r="R8" i="41" s="1"/>
  <c r="R8" i="42" s="1"/>
  <c r="R8" i="43" s="1"/>
  <c r="R8" i="44" s="1"/>
  <c r="R8" i="45" s="1"/>
  <c r="R8" i="46" s="1"/>
  <c r="R8" i="47" s="1"/>
  <c r="R8" i="48" s="1"/>
  <c r="R8" i="49" s="1"/>
  <c r="R8" i="50" s="1"/>
  <c r="R8" i="51" s="1"/>
  <c r="R8" i="52" s="1"/>
  <c r="R8" i="53" s="1"/>
  <c r="Z5" i="1"/>
  <c r="AP5" i="1" s="1"/>
  <c r="AW3" i="1"/>
  <c r="BH3" i="1" s="1"/>
  <c r="BP31" i="71" l="1"/>
  <c r="BQ31" i="70"/>
  <c r="BQ26" i="70"/>
  <c r="BQ18" i="71"/>
  <c r="BP18" i="72"/>
  <c r="BP26" i="71"/>
  <c r="BQ29" i="60"/>
  <c r="BP29" i="61"/>
  <c r="BP28" i="60"/>
  <c r="BQ28" i="59"/>
  <c r="BQ32" i="59" s="1"/>
  <c r="BP32" i="59"/>
  <c r="AR34" i="59" s="1"/>
  <c r="BP27" i="63"/>
  <c r="BQ27" i="62"/>
  <c r="BP14" i="64"/>
  <c r="BQ14" i="63"/>
  <c r="BP26" i="63"/>
  <c r="BQ26" i="62"/>
  <c r="BC48" i="22"/>
  <c r="BC48" i="23" s="1"/>
  <c r="BC48" i="24" s="1"/>
  <c r="BC48" i="25" s="1"/>
  <c r="BC48" i="26" s="1"/>
  <c r="BC48" i="27" s="1"/>
  <c r="BC48" i="28" s="1"/>
  <c r="BC48" i="29" s="1"/>
  <c r="BC48" i="30" s="1"/>
  <c r="BC48" i="31" s="1"/>
  <c r="BC48" i="32" s="1"/>
  <c r="BC48" i="33" s="1"/>
  <c r="BC48" i="34" s="1"/>
  <c r="BC48" i="35" s="1"/>
  <c r="BC48" i="36" s="1"/>
  <c r="BC48" i="37" s="1"/>
  <c r="BC48" i="38" s="1"/>
  <c r="BC48" i="39" s="1"/>
  <c r="BC48" i="40" s="1"/>
  <c r="BC48" i="41" s="1"/>
  <c r="BC48" i="42" s="1"/>
  <c r="BC48" i="43" s="1"/>
  <c r="BC48" i="44" s="1"/>
  <c r="BC48" i="45" s="1"/>
  <c r="BC48" i="46" s="1"/>
  <c r="BC48" i="47" s="1"/>
  <c r="BC48" i="48" s="1"/>
  <c r="BC48" i="49" s="1"/>
  <c r="BC48" i="50" s="1"/>
  <c r="BC48" i="51" s="1"/>
  <c r="BC48" i="52" s="1"/>
  <c r="BC48" i="53" s="1"/>
  <c r="BP19" i="2"/>
  <c r="BP19" i="3" s="1"/>
  <c r="AS42" i="20"/>
  <c r="BQ19" i="2"/>
  <c r="BP18" i="2"/>
  <c r="BP18" i="3" s="1"/>
  <c r="BQ18" i="3" s="1"/>
  <c r="AS41" i="20"/>
  <c r="AS40" i="20"/>
  <c r="AS43" i="20"/>
  <c r="BA12" i="2"/>
  <c r="BA12" i="3" s="1"/>
  <c r="BA12" i="6" s="1"/>
  <c r="BA12" i="7" s="1"/>
  <c r="BA12" i="8" s="1"/>
  <c r="BA12" i="9" s="1"/>
  <c r="BA12" i="10" s="1"/>
  <c r="BA12" i="11" s="1"/>
  <c r="BA12" i="12" s="1"/>
  <c r="BA12" i="13" s="1"/>
  <c r="BA12" i="14" s="1"/>
  <c r="BA12" i="15" s="1"/>
  <c r="BA12" i="16" s="1"/>
  <c r="BA12" i="17" s="1"/>
  <c r="BA12" i="18" s="1"/>
  <c r="BA12" i="19" s="1"/>
  <c r="V47" i="22"/>
  <c r="V47" i="23" s="1"/>
  <c r="V47" i="24" s="1"/>
  <c r="V47" i="25" s="1"/>
  <c r="V47" i="26" s="1"/>
  <c r="V47" i="27" s="1"/>
  <c r="V47" i="28" s="1"/>
  <c r="V47" i="29" s="1"/>
  <c r="V47" i="30" s="1"/>
  <c r="V47" i="31" s="1"/>
  <c r="V47" i="32" s="1"/>
  <c r="V47" i="33" s="1"/>
  <c r="V47" i="34" s="1"/>
  <c r="V47" i="35" s="1"/>
  <c r="V47" i="36" s="1"/>
  <c r="V47" i="37" s="1"/>
  <c r="V47" i="38" s="1"/>
  <c r="V47" i="39" s="1"/>
  <c r="V47" i="40" s="1"/>
  <c r="V47" i="41" s="1"/>
  <c r="V47" i="42" s="1"/>
  <c r="V47" i="43" s="1"/>
  <c r="V47" i="44" s="1"/>
  <c r="V47" i="45" s="1"/>
  <c r="V47" i="46" s="1"/>
  <c r="V47" i="47" s="1"/>
  <c r="V47" i="48" s="1"/>
  <c r="V47" i="49" s="1"/>
  <c r="V47" i="50" s="1"/>
  <c r="V47" i="51" s="1"/>
  <c r="V47" i="52" s="1"/>
  <c r="V47" i="53" s="1"/>
  <c r="BR32" i="1"/>
  <c r="BU30" i="1"/>
  <c r="BA24" i="22"/>
  <c r="BA24" i="23" s="1"/>
  <c r="BA24" i="24" s="1"/>
  <c r="BA24" i="25" s="1"/>
  <c r="BA24" i="26" s="1"/>
  <c r="BA24" i="27" s="1"/>
  <c r="BA24" i="28" s="1"/>
  <c r="BA24" i="29" s="1"/>
  <c r="BA24" i="30" s="1"/>
  <c r="BA24" i="31" s="1"/>
  <c r="BA24" i="32" s="1"/>
  <c r="BA24" i="33" s="1"/>
  <c r="BA24" i="34" s="1"/>
  <c r="BA24" i="35" s="1"/>
  <c r="BA24" i="36" s="1"/>
  <c r="BA24" i="37" s="1"/>
  <c r="BA24" i="38" s="1"/>
  <c r="BA24" i="39" s="1"/>
  <c r="BA24" i="40" s="1"/>
  <c r="BA24" i="41" s="1"/>
  <c r="BA24" i="42" s="1"/>
  <c r="BA24" i="43" s="1"/>
  <c r="BA24" i="44" s="1"/>
  <c r="BA24" i="45" s="1"/>
  <c r="BA24" i="46" s="1"/>
  <c r="BA24" i="47" s="1"/>
  <c r="BA24" i="48" s="1"/>
  <c r="BA24" i="49" s="1"/>
  <c r="BA24" i="50" s="1"/>
  <c r="BA24" i="51" s="1"/>
  <c r="BA24" i="52" s="1"/>
  <c r="BA24" i="53" s="1"/>
  <c r="BA24" i="20"/>
  <c r="BP18" i="6"/>
  <c r="BA23" i="22"/>
  <c r="BA23" i="23" s="1"/>
  <c r="BA23" i="24" s="1"/>
  <c r="BA23" i="25" s="1"/>
  <c r="BA23" i="26" s="1"/>
  <c r="BA23" i="27" s="1"/>
  <c r="BA23" i="28" s="1"/>
  <c r="BA23" i="29" s="1"/>
  <c r="BA23" i="30" s="1"/>
  <c r="BA23" i="31" s="1"/>
  <c r="BA23" i="32" s="1"/>
  <c r="BA23" i="33" s="1"/>
  <c r="BA23" i="34" s="1"/>
  <c r="BA23" i="35" s="1"/>
  <c r="BA23" i="36" s="1"/>
  <c r="BA23" i="37" s="1"/>
  <c r="BA23" i="38" s="1"/>
  <c r="BA23" i="39" s="1"/>
  <c r="BA23" i="40" s="1"/>
  <c r="BA23" i="41" s="1"/>
  <c r="BA23" i="42" s="1"/>
  <c r="BA23" i="43" s="1"/>
  <c r="BA23" i="44" s="1"/>
  <c r="BA23" i="45" s="1"/>
  <c r="BA23" i="46" s="1"/>
  <c r="BA23" i="47" s="1"/>
  <c r="BA23" i="48" s="1"/>
  <c r="BA23" i="49" s="1"/>
  <c r="BA23" i="50" s="1"/>
  <c r="BA23" i="51" s="1"/>
  <c r="BA23" i="52" s="1"/>
  <c r="BA23" i="53" s="1"/>
  <c r="BA23" i="20"/>
  <c r="BA17" i="22"/>
  <c r="BA17" i="23" s="1"/>
  <c r="BA17" i="24" s="1"/>
  <c r="BA17" i="25" s="1"/>
  <c r="BA17" i="26" s="1"/>
  <c r="BA17" i="27" s="1"/>
  <c r="BA17" i="28" s="1"/>
  <c r="BA17" i="29" s="1"/>
  <c r="BA17" i="30" s="1"/>
  <c r="BA17" i="31" s="1"/>
  <c r="BA17" i="32" s="1"/>
  <c r="BA17" i="33" s="1"/>
  <c r="BA17" i="34" s="1"/>
  <c r="BA17" i="35" s="1"/>
  <c r="BA17" i="36" s="1"/>
  <c r="BA17" i="37" s="1"/>
  <c r="BA17" i="38" s="1"/>
  <c r="BA17" i="39" s="1"/>
  <c r="BA17" i="40" s="1"/>
  <c r="BA17" i="41" s="1"/>
  <c r="BA17" i="42" s="1"/>
  <c r="BA17" i="43" s="1"/>
  <c r="BA17" i="44" s="1"/>
  <c r="BA17" i="45" s="1"/>
  <c r="BA17" i="46" s="1"/>
  <c r="BA17" i="47" s="1"/>
  <c r="BA17" i="48" s="1"/>
  <c r="BA17" i="49" s="1"/>
  <c r="BA17" i="50" s="1"/>
  <c r="BA17" i="51" s="1"/>
  <c r="BA17" i="52" s="1"/>
  <c r="BA17" i="53" s="1"/>
  <c r="BA17" i="20"/>
  <c r="BP23" i="2"/>
  <c r="BP23" i="3" s="1"/>
  <c r="BP17" i="2"/>
  <c r="BP17" i="3" s="1"/>
  <c r="BA18" i="22"/>
  <c r="BA18" i="23" s="1"/>
  <c r="BA18" i="24" s="1"/>
  <c r="BA18" i="25" s="1"/>
  <c r="BA18" i="26" s="1"/>
  <c r="BA18" i="27" s="1"/>
  <c r="BA18" i="28" s="1"/>
  <c r="BA18" i="29" s="1"/>
  <c r="BA18" i="30" s="1"/>
  <c r="BA18" i="31" s="1"/>
  <c r="BA18" i="32" s="1"/>
  <c r="BA18" i="33" s="1"/>
  <c r="BA18" i="34" s="1"/>
  <c r="BA18" i="35" s="1"/>
  <c r="BA18" i="36" s="1"/>
  <c r="BA18" i="37" s="1"/>
  <c r="BA18" i="38" s="1"/>
  <c r="BA18" i="39" s="1"/>
  <c r="BA18" i="40" s="1"/>
  <c r="BA18" i="41" s="1"/>
  <c r="BA18" i="42" s="1"/>
  <c r="BA18" i="43" s="1"/>
  <c r="BA18" i="44" s="1"/>
  <c r="BA18" i="45" s="1"/>
  <c r="BA18" i="46" s="1"/>
  <c r="BA18" i="47" s="1"/>
  <c r="BA18" i="48" s="1"/>
  <c r="BA18" i="49" s="1"/>
  <c r="BA18" i="50" s="1"/>
  <c r="BA18" i="51" s="1"/>
  <c r="BA18" i="52" s="1"/>
  <c r="BA18" i="53" s="1"/>
  <c r="BA18" i="20"/>
  <c r="BQ24" i="3"/>
  <c r="BA22" i="22"/>
  <c r="BA22" i="23" s="1"/>
  <c r="BA22" i="24" s="1"/>
  <c r="BA22" i="25" s="1"/>
  <c r="BA22" i="26" s="1"/>
  <c r="BA22" i="27" s="1"/>
  <c r="BA22" i="28" s="1"/>
  <c r="BA22" i="29" s="1"/>
  <c r="BA22" i="30" s="1"/>
  <c r="BA22" i="31" s="1"/>
  <c r="BA22" i="32" s="1"/>
  <c r="BA22" i="33" s="1"/>
  <c r="BA22" i="34" s="1"/>
  <c r="BA22" i="35" s="1"/>
  <c r="BA22" i="36" s="1"/>
  <c r="BA22" i="37" s="1"/>
  <c r="BA22" i="38" s="1"/>
  <c r="BA22" i="39" s="1"/>
  <c r="BA22" i="40" s="1"/>
  <c r="BA22" i="41" s="1"/>
  <c r="BA22" i="42" s="1"/>
  <c r="BA22" i="43" s="1"/>
  <c r="BA22" i="44" s="1"/>
  <c r="BA22" i="45" s="1"/>
  <c r="BA22" i="46" s="1"/>
  <c r="BA22" i="47" s="1"/>
  <c r="BA22" i="48" s="1"/>
  <c r="BA22" i="49" s="1"/>
  <c r="BA22" i="50" s="1"/>
  <c r="BA22" i="51" s="1"/>
  <c r="BA22" i="52" s="1"/>
  <c r="BA22" i="53" s="1"/>
  <c r="BA22" i="20"/>
  <c r="BA16" i="22"/>
  <c r="BA16" i="23" s="1"/>
  <c r="BA16" i="24" s="1"/>
  <c r="BA16" i="25" s="1"/>
  <c r="BA16" i="26" s="1"/>
  <c r="BA16" i="27" s="1"/>
  <c r="BA16" i="28" s="1"/>
  <c r="BA16" i="29" s="1"/>
  <c r="BA16" i="30" s="1"/>
  <c r="BA16" i="31" s="1"/>
  <c r="BA16" i="32" s="1"/>
  <c r="BA16" i="33" s="1"/>
  <c r="BA16" i="34" s="1"/>
  <c r="BA16" i="35" s="1"/>
  <c r="BA16" i="36" s="1"/>
  <c r="BA16" i="37" s="1"/>
  <c r="BA16" i="38" s="1"/>
  <c r="BA16" i="39" s="1"/>
  <c r="BA16" i="40" s="1"/>
  <c r="BA16" i="41" s="1"/>
  <c r="BA16" i="42" s="1"/>
  <c r="BA16" i="43" s="1"/>
  <c r="BA16" i="44" s="1"/>
  <c r="BA16" i="45" s="1"/>
  <c r="BA16" i="46" s="1"/>
  <c r="BA16" i="47" s="1"/>
  <c r="BA16" i="48" s="1"/>
  <c r="BA16" i="49" s="1"/>
  <c r="BA16" i="50" s="1"/>
  <c r="BA16" i="51" s="1"/>
  <c r="BA16" i="52" s="1"/>
  <c r="BA16" i="53" s="1"/>
  <c r="BA16" i="20"/>
  <c r="BP22" i="2"/>
  <c r="BP22" i="3" s="1"/>
  <c r="BP16" i="2"/>
  <c r="BP16" i="3" s="1"/>
  <c r="BQ24" i="7"/>
  <c r="BA15" i="22"/>
  <c r="BA15" i="23" s="1"/>
  <c r="BA15" i="24" s="1"/>
  <c r="BA15" i="25" s="1"/>
  <c r="BA15" i="26" s="1"/>
  <c r="BA15" i="27" s="1"/>
  <c r="BA15" i="28" s="1"/>
  <c r="BA15" i="29" s="1"/>
  <c r="BA15" i="30" s="1"/>
  <c r="BA15" i="31" s="1"/>
  <c r="BA15" i="32" s="1"/>
  <c r="BA15" i="33" s="1"/>
  <c r="BA15" i="34" s="1"/>
  <c r="BA15" i="35" s="1"/>
  <c r="BA15" i="36" s="1"/>
  <c r="BA15" i="37" s="1"/>
  <c r="BA15" i="38" s="1"/>
  <c r="BA15" i="39" s="1"/>
  <c r="BA15" i="40" s="1"/>
  <c r="BA15" i="41" s="1"/>
  <c r="BA15" i="42" s="1"/>
  <c r="BA15" i="43" s="1"/>
  <c r="BA15" i="44" s="1"/>
  <c r="BA15" i="45" s="1"/>
  <c r="BA15" i="46" s="1"/>
  <c r="BA15" i="47" s="1"/>
  <c r="BA15" i="48" s="1"/>
  <c r="BA15" i="49" s="1"/>
  <c r="BA15" i="50" s="1"/>
  <c r="BA15" i="51" s="1"/>
  <c r="BA15" i="52" s="1"/>
  <c r="BA15" i="53" s="1"/>
  <c r="BA15" i="20"/>
  <c r="BP21" i="2"/>
  <c r="BP21" i="3" s="1"/>
  <c r="BP15" i="2"/>
  <c r="BP15" i="3" s="1"/>
  <c r="BQ24" i="8"/>
  <c r="BQ24" i="11"/>
  <c r="BP24" i="12"/>
  <c r="BA21" i="22"/>
  <c r="BA21" i="23" s="1"/>
  <c r="BA21" i="24" s="1"/>
  <c r="BA21" i="25" s="1"/>
  <c r="BA21" i="26" s="1"/>
  <c r="BA21" i="27" s="1"/>
  <c r="BA21" i="28" s="1"/>
  <c r="BA21" i="29" s="1"/>
  <c r="BA21" i="30" s="1"/>
  <c r="BA21" i="31" s="1"/>
  <c r="BA21" i="32" s="1"/>
  <c r="BA21" i="33" s="1"/>
  <c r="BA21" i="34" s="1"/>
  <c r="BA21" i="35" s="1"/>
  <c r="BA21" i="36" s="1"/>
  <c r="BA21" i="37" s="1"/>
  <c r="BA21" i="38" s="1"/>
  <c r="BA21" i="39" s="1"/>
  <c r="BA21" i="40" s="1"/>
  <c r="BA21" i="41" s="1"/>
  <c r="BA21" i="42" s="1"/>
  <c r="BA21" i="43" s="1"/>
  <c r="BA21" i="44" s="1"/>
  <c r="BA21" i="45" s="1"/>
  <c r="BA21" i="46" s="1"/>
  <c r="BA21" i="47" s="1"/>
  <c r="BA21" i="48" s="1"/>
  <c r="BA21" i="49" s="1"/>
  <c r="BA21" i="50" s="1"/>
  <c r="BA21" i="51" s="1"/>
  <c r="BA21" i="52" s="1"/>
  <c r="BA21" i="53" s="1"/>
  <c r="BA21" i="20"/>
  <c r="BA13" i="22"/>
  <c r="BA13" i="23" s="1"/>
  <c r="BA13" i="24" s="1"/>
  <c r="BA13" i="25" s="1"/>
  <c r="BA13" i="26" s="1"/>
  <c r="BA13" i="27" s="1"/>
  <c r="BA13" i="28" s="1"/>
  <c r="BA13" i="29" s="1"/>
  <c r="BA13" i="30" s="1"/>
  <c r="BA13" i="31" s="1"/>
  <c r="BA13" i="32" s="1"/>
  <c r="BA13" i="33" s="1"/>
  <c r="BA13" i="34" s="1"/>
  <c r="BA13" i="35" s="1"/>
  <c r="BA13" i="36" s="1"/>
  <c r="BA13" i="37" s="1"/>
  <c r="BA13" i="38" s="1"/>
  <c r="BA13" i="39" s="1"/>
  <c r="BA13" i="40" s="1"/>
  <c r="BA13" i="41" s="1"/>
  <c r="BA13" i="42" s="1"/>
  <c r="BA13" i="43" s="1"/>
  <c r="BA13" i="44" s="1"/>
  <c r="BA13" i="45" s="1"/>
  <c r="BA13" i="46" s="1"/>
  <c r="BA13" i="47" s="1"/>
  <c r="BA13" i="48" s="1"/>
  <c r="BA13" i="49" s="1"/>
  <c r="BA13" i="50" s="1"/>
  <c r="BA13" i="51" s="1"/>
  <c r="BA13" i="52" s="1"/>
  <c r="BA13" i="53" s="1"/>
  <c r="BA13" i="20"/>
  <c r="BQ17" i="2"/>
  <c r="BA20" i="22"/>
  <c r="BA20" i="23" s="1"/>
  <c r="BA20" i="24" s="1"/>
  <c r="BA20" i="25" s="1"/>
  <c r="BA20" i="26" s="1"/>
  <c r="BA20" i="27" s="1"/>
  <c r="BA20" i="28" s="1"/>
  <c r="BA20" i="29" s="1"/>
  <c r="BA20" i="30" s="1"/>
  <c r="BA20" i="31" s="1"/>
  <c r="BA20" i="32" s="1"/>
  <c r="BA20" i="33" s="1"/>
  <c r="BA20" i="34" s="1"/>
  <c r="BA20" i="35" s="1"/>
  <c r="BA20" i="36" s="1"/>
  <c r="BA20" i="37" s="1"/>
  <c r="BA20" i="38" s="1"/>
  <c r="BA20" i="39" s="1"/>
  <c r="BA20" i="40" s="1"/>
  <c r="BA20" i="41" s="1"/>
  <c r="BA20" i="42" s="1"/>
  <c r="BA20" i="43" s="1"/>
  <c r="BA20" i="44" s="1"/>
  <c r="BA20" i="45" s="1"/>
  <c r="BA20" i="46" s="1"/>
  <c r="BA20" i="47" s="1"/>
  <c r="BA20" i="48" s="1"/>
  <c r="BA20" i="49" s="1"/>
  <c r="BA20" i="50" s="1"/>
  <c r="BA20" i="51" s="1"/>
  <c r="BA20" i="52" s="1"/>
  <c r="BA20" i="53" s="1"/>
  <c r="BA20" i="20"/>
  <c r="BA14" i="22"/>
  <c r="BA14" i="23" s="1"/>
  <c r="BA14" i="24" s="1"/>
  <c r="BA14" i="25" s="1"/>
  <c r="BA14" i="26" s="1"/>
  <c r="BA14" i="27" s="1"/>
  <c r="BA14" i="28" s="1"/>
  <c r="BA14" i="29" s="1"/>
  <c r="BA14" i="30" s="1"/>
  <c r="BA14" i="31" s="1"/>
  <c r="BA14" i="32" s="1"/>
  <c r="BA14" i="33" s="1"/>
  <c r="BA14" i="34" s="1"/>
  <c r="BA14" i="35" s="1"/>
  <c r="BA14" i="36" s="1"/>
  <c r="BA14" i="37" s="1"/>
  <c r="BA14" i="38" s="1"/>
  <c r="BA14" i="39" s="1"/>
  <c r="BA14" i="40" s="1"/>
  <c r="BA14" i="41" s="1"/>
  <c r="BA14" i="42" s="1"/>
  <c r="BA14" i="43" s="1"/>
  <c r="BA14" i="44" s="1"/>
  <c r="BA14" i="45" s="1"/>
  <c r="BA14" i="46" s="1"/>
  <c r="BA14" i="47" s="1"/>
  <c r="BA14" i="48" s="1"/>
  <c r="BA14" i="49" s="1"/>
  <c r="BA14" i="50" s="1"/>
  <c r="BA14" i="51" s="1"/>
  <c r="BA14" i="52" s="1"/>
  <c r="BA14" i="53" s="1"/>
  <c r="BA14" i="20"/>
  <c r="BP20" i="2"/>
  <c r="BP20" i="3" s="1"/>
  <c r="BP14" i="2"/>
  <c r="BP14" i="3" s="1"/>
  <c r="BA25" i="22"/>
  <c r="BA25" i="23" s="1"/>
  <c r="BA25" i="24" s="1"/>
  <c r="BA25" i="25" s="1"/>
  <c r="BA25" i="26" s="1"/>
  <c r="BA25" i="27" s="1"/>
  <c r="BA25" i="28" s="1"/>
  <c r="BA25" i="29" s="1"/>
  <c r="BA25" i="30" s="1"/>
  <c r="BA25" i="31" s="1"/>
  <c r="BA25" i="32" s="1"/>
  <c r="BA25" i="33" s="1"/>
  <c r="BA25" i="34" s="1"/>
  <c r="BA25" i="35" s="1"/>
  <c r="BA25" i="36" s="1"/>
  <c r="BA25" i="37" s="1"/>
  <c r="BA25" i="38" s="1"/>
  <c r="BA25" i="39" s="1"/>
  <c r="BA25" i="40" s="1"/>
  <c r="BA25" i="41" s="1"/>
  <c r="BA25" i="42" s="1"/>
  <c r="BA25" i="43" s="1"/>
  <c r="BA25" i="44" s="1"/>
  <c r="BA25" i="45" s="1"/>
  <c r="BA25" i="46" s="1"/>
  <c r="BA25" i="47" s="1"/>
  <c r="BA25" i="48" s="1"/>
  <c r="BA25" i="49" s="1"/>
  <c r="BA25" i="50" s="1"/>
  <c r="BA25" i="51" s="1"/>
  <c r="BA25" i="52" s="1"/>
  <c r="BA25" i="53" s="1"/>
  <c r="BA25" i="20"/>
  <c r="BA19" i="22"/>
  <c r="BA19" i="23" s="1"/>
  <c r="BA19" i="24" s="1"/>
  <c r="BA19" i="25" s="1"/>
  <c r="BA19" i="26" s="1"/>
  <c r="BA19" i="27" s="1"/>
  <c r="BA19" i="28" s="1"/>
  <c r="BA19" i="29" s="1"/>
  <c r="BA19" i="30" s="1"/>
  <c r="BA19" i="31" s="1"/>
  <c r="BA19" i="32" s="1"/>
  <c r="BA19" i="33" s="1"/>
  <c r="BA19" i="34" s="1"/>
  <c r="BA19" i="35" s="1"/>
  <c r="BA19" i="36" s="1"/>
  <c r="BA19" i="37" s="1"/>
  <c r="BA19" i="38" s="1"/>
  <c r="BA19" i="39" s="1"/>
  <c r="BA19" i="40" s="1"/>
  <c r="BA19" i="41" s="1"/>
  <c r="BA19" i="42" s="1"/>
  <c r="BA19" i="43" s="1"/>
  <c r="BA19" i="44" s="1"/>
  <c r="BA19" i="45" s="1"/>
  <c r="BA19" i="46" s="1"/>
  <c r="BA19" i="47" s="1"/>
  <c r="BA19" i="48" s="1"/>
  <c r="BA19" i="49" s="1"/>
  <c r="BA19" i="50" s="1"/>
  <c r="BA19" i="51" s="1"/>
  <c r="BA19" i="52" s="1"/>
  <c r="BA19" i="53" s="1"/>
  <c r="BA19" i="20"/>
  <c r="BP25" i="2"/>
  <c r="BP25" i="3" s="1"/>
  <c r="BQ19" i="3"/>
  <c r="BP19" i="6"/>
  <c r="BQ24" i="6"/>
  <c r="BQ24" i="10"/>
  <c r="BQ24" i="9"/>
  <c r="BT31" i="46"/>
  <c r="BO31" i="46" s="1"/>
  <c r="AR31" i="46" s="1"/>
  <c r="BT31" i="41"/>
  <c r="AR31" i="41" s="1"/>
  <c r="BT31" i="40"/>
  <c r="AR31" i="40" s="1"/>
  <c r="BT31" i="39"/>
  <c r="AR31" i="39" s="1"/>
  <c r="BT31" i="38"/>
  <c r="AR31" i="38" s="1"/>
  <c r="BT31" i="37"/>
  <c r="AR31" i="37" s="1"/>
  <c r="BT31" i="36"/>
  <c r="AR31" i="36" s="1"/>
  <c r="BT31" i="35"/>
  <c r="AR31" i="35" s="1"/>
  <c r="BT31" i="34"/>
  <c r="AR31" i="34" s="1"/>
  <c r="BT31" i="33"/>
  <c r="AR31" i="33" s="1"/>
  <c r="BT31" i="32"/>
  <c r="AR31" i="32" s="1"/>
  <c r="BT31" i="31"/>
  <c r="AR31" i="31" s="1"/>
  <c r="BT31" i="30"/>
  <c r="AR31" i="30" s="1"/>
  <c r="BT31" i="29"/>
  <c r="AR31" i="29" s="1"/>
  <c r="BT31" i="28"/>
  <c r="AR31" i="28" s="1"/>
  <c r="BT31" i="27"/>
  <c r="AR31" i="27" s="1"/>
  <c r="BT31" i="26"/>
  <c r="AR31" i="26" s="1"/>
  <c r="BT31" i="25"/>
  <c r="AR31" i="25" s="1"/>
  <c r="BT31" i="24"/>
  <c r="AR31" i="24" s="1"/>
  <c r="BT31" i="23"/>
  <c r="AR31" i="23" s="1"/>
  <c r="BT31" i="22"/>
  <c r="AR31" i="22" s="1"/>
  <c r="BT31" i="21"/>
  <c r="AR31" i="21" s="1"/>
  <c r="BP13" i="2"/>
  <c r="BP13" i="3" s="1"/>
  <c r="BO27" i="19"/>
  <c r="BO28" i="19"/>
  <c r="BO29" i="19"/>
  <c r="BO27" i="18"/>
  <c r="BO28" i="18"/>
  <c r="BO29" i="18"/>
  <c r="BO27" i="17"/>
  <c r="BO28" i="17"/>
  <c r="BO29" i="17"/>
  <c r="BO27" i="16"/>
  <c r="BO28" i="16"/>
  <c r="BO29" i="16"/>
  <c r="BO28" i="15"/>
  <c r="BO27" i="15"/>
  <c r="BO29" i="15"/>
  <c r="BO27" i="14"/>
  <c r="BO29" i="14"/>
  <c r="BO28" i="14"/>
  <c r="BO27" i="13"/>
  <c r="BO28" i="13"/>
  <c r="BO29" i="13"/>
  <c r="BO28" i="12"/>
  <c r="BO29" i="12"/>
  <c r="BO27" i="12"/>
  <c r="BO27" i="11"/>
  <c r="BO28" i="11"/>
  <c r="BO29" i="11"/>
  <c r="BO28" i="10"/>
  <c r="BO29" i="10"/>
  <c r="BO27" i="10"/>
  <c r="BO28" i="9"/>
  <c r="BO27" i="9"/>
  <c r="BO29" i="9"/>
  <c r="BO28" i="8"/>
  <c r="BO27" i="8"/>
  <c r="BO29" i="8"/>
  <c r="BO27" i="7"/>
  <c r="BO28" i="7"/>
  <c r="BO29" i="7"/>
  <c r="BO28" i="6"/>
  <c r="BO29" i="6"/>
  <c r="BO27" i="6"/>
  <c r="BO28" i="3"/>
  <c r="BO29" i="3"/>
  <c r="BO27" i="3"/>
  <c r="BO28" i="2"/>
  <c r="BQ15" i="2"/>
  <c r="BQ21" i="2"/>
  <c r="BQ22" i="2"/>
  <c r="BQ18" i="2"/>
  <c r="BQ24" i="2"/>
  <c r="BP12" i="1"/>
  <c r="BP31" i="72" l="1"/>
  <c r="BQ31" i="71"/>
  <c r="BQ18" i="72"/>
  <c r="BP18" i="73"/>
  <c r="BP26" i="72"/>
  <c r="BQ26" i="71"/>
  <c r="BP29" i="62"/>
  <c r="BQ29" i="61"/>
  <c r="BP28" i="61"/>
  <c r="BQ28" i="60"/>
  <c r="BQ32" i="60" s="1"/>
  <c r="BP32" i="60"/>
  <c r="AR34" i="60" s="1"/>
  <c r="BP27" i="64"/>
  <c r="BQ27" i="63"/>
  <c r="BQ26" i="63"/>
  <c r="BP14" i="65"/>
  <c r="BQ14" i="64"/>
  <c r="BP26" i="64"/>
  <c r="BA12" i="20"/>
  <c r="BA12" i="22"/>
  <c r="BA12" i="23" s="1"/>
  <c r="BA12" i="24" s="1"/>
  <c r="BA12" i="25" s="1"/>
  <c r="BA12" i="26" s="1"/>
  <c r="BA12" i="27" s="1"/>
  <c r="BA12" i="28" s="1"/>
  <c r="BA12" i="29" s="1"/>
  <c r="BA12" i="30" s="1"/>
  <c r="BA12" i="31" s="1"/>
  <c r="BA12" i="32" s="1"/>
  <c r="BA12" i="33" s="1"/>
  <c r="BA12" i="34" s="1"/>
  <c r="BA12" i="35" s="1"/>
  <c r="BA12" i="36" s="1"/>
  <c r="BA12" i="37" s="1"/>
  <c r="BA12" i="38" s="1"/>
  <c r="BA12" i="39" s="1"/>
  <c r="BA12" i="40" s="1"/>
  <c r="BA12" i="41" s="1"/>
  <c r="BA12" i="42" s="1"/>
  <c r="BA12" i="43" s="1"/>
  <c r="BA12" i="44" s="1"/>
  <c r="BA12" i="45" s="1"/>
  <c r="BA12" i="46" s="1"/>
  <c r="BA12" i="47" s="1"/>
  <c r="BA12" i="48" s="1"/>
  <c r="BA12" i="49" s="1"/>
  <c r="BA12" i="50" s="1"/>
  <c r="BA12" i="51" s="1"/>
  <c r="BA12" i="52" s="1"/>
  <c r="BA12" i="53" s="1"/>
  <c r="BQ14" i="2"/>
  <c r="BQ15" i="3"/>
  <c r="BP15" i="6"/>
  <c r="BP22" i="6"/>
  <c r="BQ22" i="3"/>
  <c r="BQ21" i="3"/>
  <c r="BP21" i="6"/>
  <c r="BP18" i="7"/>
  <c r="BQ18" i="6"/>
  <c r="BQ25" i="2"/>
  <c r="BP16" i="6"/>
  <c r="BQ16" i="3"/>
  <c r="BP19" i="7"/>
  <c r="BQ19" i="6"/>
  <c r="BQ16" i="2"/>
  <c r="BP14" i="6"/>
  <c r="BQ14" i="3"/>
  <c r="BQ23" i="2"/>
  <c r="BP24" i="13"/>
  <c r="BQ24" i="12"/>
  <c r="BP17" i="6"/>
  <c r="BQ17" i="3"/>
  <c r="BQ20" i="2"/>
  <c r="BQ25" i="3"/>
  <c r="BP25" i="6"/>
  <c r="BP20" i="6"/>
  <c r="BQ20" i="3"/>
  <c r="BP23" i="6"/>
  <c r="BQ23" i="3"/>
  <c r="BO31" i="41"/>
  <c r="BO31" i="40"/>
  <c r="BO31" i="39"/>
  <c r="BO31" i="38"/>
  <c r="BO31" i="37"/>
  <c r="BO31" i="36"/>
  <c r="BO31" i="35"/>
  <c r="BO31" i="34"/>
  <c r="BO31" i="33"/>
  <c r="BO31" i="32"/>
  <c r="BO31" i="31"/>
  <c r="BO31" i="30"/>
  <c r="BO31" i="29"/>
  <c r="BO31" i="28"/>
  <c r="BO31" i="27"/>
  <c r="BO31" i="26"/>
  <c r="BO31" i="25"/>
  <c r="BO31" i="24"/>
  <c r="BO31" i="23"/>
  <c r="BO31" i="22"/>
  <c r="BO31" i="21"/>
  <c r="BQ13" i="3"/>
  <c r="BP13" i="6"/>
  <c r="BQ13" i="2"/>
  <c r="BT31" i="19"/>
  <c r="AR31" i="19" s="1"/>
  <c r="BT31" i="18"/>
  <c r="AR31" i="18" s="1"/>
  <c r="BT31" i="17"/>
  <c r="AR31" i="17" s="1"/>
  <c r="BT31" i="16"/>
  <c r="AR31" i="16" s="1"/>
  <c r="BT31" i="15"/>
  <c r="AR31" i="15" s="1"/>
  <c r="BT31" i="14"/>
  <c r="AR31" i="14" s="1"/>
  <c r="BT31" i="13"/>
  <c r="AR31" i="13" s="1"/>
  <c r="BT31" i="12"/>
  <c r="AR31" i="12" s="1"/>
  <c r="BT31" i="11"/>
  <c r="AR31" i="11" s="1"/>
  <c r="BT31" i="10"/>
  <c r="AR31" i="10" s="1"/>
  <c r="BT31" i="9"/>
  <c r="AR31" i="9" s="1"/>
  <c r="BT31" i="8"/>
  <c r="AR31" i="8" s="1"/>
  <c r="BT31" i="7"/>
  <c r="AR31" i="7" s="1"/>
  <c r="BT31" i="6"/>
  <c r="AR31" i="6" s="1"/>
  <c r="BP26" i="1"/>
  <c r="BP12" i="2"/>
  <c r="BP12" i="3" s="1"/>
  <c r="BP12" i="6" s="1"/>
  <c r="BT31" i="3"/>
  <c r="AR31" i="3" s="1"/>
  <c r="BQ12" i="1"/>
  <c r="BQ31" i="72" l="1"/>
  <c r="BP31" i="73"/>
  <c r="BQ26" i="72"/>
  <c r="BQ18" i="73"/>
  <c r="BP18" i="74"/>
  <c r="BP26" i="73"/>
  <c r="BP29" i="63"/>
  <c r="BQ29" i="62"/>
  <c r="BQ28" i="61"/>
  <c r="BQ32" i="61" s="1"/>
  <c r="BP28" i="62"/>
  <c r="BP32" i="61"/>
  <c r="AR34" i="61" s="1"/>
  <c r="BQ27" i="64"/>
  <c r="BP27" i="65"/>
  <c r="BQ14" i="65"/>
  <c r="BP14" i="66"/>
  <c r="BP26" i="65"/>
  <c r="BQ26" i="64"/>
  <c r="AR28" i="1"/>
  <c r="BA28" i="1" s="1"/>
  <c r="BA28" i="2" s="1"/>
  <c r="BA28" i="3" s="1"/>
  <c r="BA28" i="6" s="1"/>
  <c r="BA28" i="7" s="1"/>
  <c r="BA28" i="8" s="1"/>
  <c r="BA28" i="9" s="1"/>
  <c r="BA28" i="10" s="1"/>
  <c r="BA28" i="11" s="1"/>
  <c r="BA28" i="12" s="1"/>
  <c r="BA28" i="13" s="1"/>
  <c r="BA28" i="14" s="1"/>
  <c r="BP28" i="1"/>
  <c r="AR29" i="1"/>
  <c r="BA29" i="1" s="1"/>
  <c r="BA29" i="2" s="1"/>
  <c r="BA29" i="3" s="1"/>
  <c r="BA29" i="6" s="1"/>
  <c r="BA29" i="7" s="1"/>
  <c r="BA29" i="8" s="1"/>
  <c r="BA29" i="9" s="1"/>
  <c r="BA29" i="10" s="1"/>
  <c r="BA29" i="11" s="1"/>
  <c r="BA29" i="12" s="1"/>
  <c r="BA29" i="13" s="1"/>
  <c r="BA29" i="14" s="1"/>
  <c r="BP29" i="1"/>
  <c r="BQ29" i="1" s="1"/>
  <c r="AR27" i="1"/>
  <c r="BA27" i="1" s="1"/>
  <c r="BA27" i="2" s="1"/>
  <c r="BA27" i="3" s="1"/>
  <c r="BA27" i="6" s="1"/>
  <c r="BA27" i="7" s="1"/>
  <c r="BA27" i="8" s="1"/>
  <c r="BA27" i="9" s="1"/>
  <c r="BA27" i="10" s="1"/>
  <c r="BA27" i="11" s="1"/>
  <c r="BA27" i="12" s="1"/>
  <c r="BA27" i="13" s="1"/>
  <c r="BA27" i="14" s="1"/>
  <c r="BP27" i="1"/>
  <c r="BS30" i="1"/>
  <c r="BP25" i="7"/>
  <c r="BQ25" i="6"/>
  <c r="BP24" i="14"/>
  <c r="BQ24" i="13"/>
  <c r="BQ19" i="7"/>
  <c r="BP19" i="8"/>
  <c r="BP21" i="7"/>
  <c r="BQ21" i="6"/>
  <c r="BP12" i="7"/>
  <c r="BQ12" i="6"/>
  <c r="BP16" i="7"/>
  <c r="BQ16" i="6"/>
  <c r="BP23" i="7"/>
  <c r="BQ23" i="6"/>
  <c r="BP14" i="7"/>
  <c r="BQ14" i="6"/>
  <c r="BP22" i="7"/>
  <c r="BQ22" i="6"/>
  <c r="BP17" i="7"/>
  <c r="BQ17" i="6"/>
  <c r="BP15" i="7"/>
  <c r="BQ15" i="6"/>
  <c r="BP20" i="7"/>
  <c r="BQ20" i="6"/>
  <c r="BP18" i="8"/>
  <c r="BQ18" i="7"/>
  <c r="BO32" i="46"/>
  <c r="AR33" i="46" s="1"/>
  <c r="AX7" i="46" s="1"/>
  <c r="BO32" i="45"/>
  <c r="AR33" i="45" s="1"/>
  <c r="AX7" i="45" s="1"/>
  <c r="BO32" i="44"/>
  <c r="AR33" i="44" s="1"/>
  <c r="AX7" i="44" s="1"/>
  <c r="BO32" i="43"/>
  <c r="AR33" i="43" s="1"/>
  <c r="AX7" i="43" s="1"/>
  <c r="BO32" i="42"/>
  <c r="AR33" i="42" s="1"/>
  <c r="AX7" i="42" s="1"/>
  <c r="BO32" i="41"/>
  <c r="AR33" i="41" s="1"/>
  <c r="AX7" i="41" s="1"/>
  <c r="BO32" i="40"/>
  <c r="AR33" i="40" s="1"/>
  <c r="AX7" i="40" s="1"/>
  <c r="BO32" i="39"/>
  <c r="AR33" i="39" s="1"/>
  <c r="AX7" i="39" s="1"/>
  <c r="BO32" i="38"/>
  <c r="AR33" i="38" s="1"/>
  <c r="AX7" i="38" s="1"/>
  <c r="BO32" i="37"/>
  <c r="AR33" i="37" s="1"/>
  <c r="AX7" i="37" s="1"/>
  <c r="BO32" i="36"/>
  <c r="AR33" i="36" s="1"/>
  <c r="AX7" i="36" s="1"/>
  <c r="BO32" i="35"/>
  <c r="AR33" i="35" s="1"/>
  <c r="AX7" i="35" s="1"/>
  <c r="BO32" i="34"/>
  <c r="AR33" i="34" s="1"/>
  <c r="AX7" i="34" s="1"/>
  <c r="BO32" i="33"/>
  <c r="AR33" i="33" s="1"/>
  <c r="AX7" i="33" s="1"/>
  <c r="BO32" i="32"/>
  <c r="AR33" i="32" s="1"/>
  <c r="AX7" i="32" s="1"/>
  <c r="BO32" i="31"/>
  <c r="AR33" i="31" s="1"/>
  <c r="AX7" i="31" s="1"/>
  <c r="BO32" i="30"/>
  <c r="AR33" i="30" s="1"/>
  <c r="AX7" i="30" s="1"/>
  <c r="BO32" i="29"/>
  <c r="AR33" i="29" s="1"/>
  <c r="AX7" i="29" s="1"/>
  <c r="BO32" i="28"/>
  <c r="AR33" i="28" s="1"/>
  <c r="AX7" i="28" s="1"/>
  <c r="BO32" i="27"/>
  <c r="AR33" i="27" s="1"/>
  <c r="AX7" i="27" s="1"/>
  <c r="BO32" i="26"/>
  <c r="AR33" i="26" s="1"/>
  <c r="AX7" i="26" s="1"/>
  <c r="BO32" i="25"/>
  <c r="AR33" i="25" s="1"/>
  <c r="AX7" i="25" s="1"/>
  <c r="BO32" i="24"/>
  <c r="AR33" i="24" s="1"/>
  <c r="AX7" i="24" s="1"/>
  <c r="BO32" i="23"/>
  <c r="AR33" i="23" s="1"/>
  <c r="AX7" i="23" s="1"/>
  <c r="BO32" i="22"/>
  <c r="AR33" i="22" s="1"/>
  <c r="AX7" i="22" s="1"/>
  <c r="BO32" i="21"/>
  <c r="AR33" i="21" s="1"/>
  <c r="AX7" i="21" s="1"/>
  <c r="BQ13" i="6"/>
  <c r="BP13" i="7"/>
  <c r="BP26" i="6"/>
  <c r="BQ26" i="6" s="1"/>
  <c r="BO31" i="19"/>
  <c r="BO31" i="18"/>
  <c r="BO31" i="17"/>
  <c r="BO31" i="16"/>
  <c r="BO31" i="15"/>
  <c r="BO31" i="14"/>
  <c r="BO31" i="13"/>
  <c r="BO31" i="12"/>
  <c r="BO31" i="11"/>
  <c r="BO31" i="10"/>
  <c r="BO31" i="9"/>
  <c r="BO31" i="8"/>
  <c r="BO31" i="7"/>
  <c r="BO31" i="6"/>
  <c r="BQ12" i="3"/>
  <c r="BP26" i="3"/>
  <c r="BQ26" i="3" s="1"/>
  <c r="BQ26" i="1"/>
  <c r="BQ12" i="2"/>
  <c r="BP26" i="2"/>
  <c r="BQ26" i="2" s="1"/>
  <c r="BO31" i="3"/>
  <c r="BO29" i="2"/>
  <c r="BP31" i="74" l="1"/>
  <c r="BQ31" i="73"/>
  <c r="BQ26" i="73"/>
  <c r="BP18" i="75"/>
  <c r="BQ18" i="74"/>
  <c r="BP26" i="74"/>
  <c r="BQ29" i="63"/>
  <c r="BP29" i="64"/>
  <c r="BP28" i="63"/>
  <c r="BQ28" i="62"/>
  <c r="BQ32" i="62" s="1"/>
  <c r="BP32" i="62"/>
  <c r="AR34" i="62" s="1"/>
  <c r="BP27" i="66"/>
  <c r="BQ27" i="65"/>
  <c r="BQ26" i="65"/>
  <c r="BQ14" i="66"/>
  <c r="BP26" i="66"/>
  <c r="BQ27" i="1"/>
  <c r="BP27" i="2"/>
  <c r="BA27" i="15"/>
  <c r="BA27" i="16"/>
  <c r="BA27" i="17" s="1"/>
  <c r="BA27" i="18" s="1"/>
  <c r="BA27" i="19" s="1"/>
  <c r="BA31" i="1"/>
  <c r="BA31" i="2" s="1"/>
  <c r="BA31" i="3" s="1"/>
  <c r="BA31" i="6" s="1"/>
  <c r="BA31" i="7" s="1"/>
  <c r="BA31" i="8" s="1"/>
  <c r="BA31" i="9" s="1"/>
  <c r="BA31" i="10" s="1"/>
  <c r="BA31" i="11" s="1"/>
  <c r="BA31" i="12" s="1"/>
  <c r="BA31" i="13" s="1"/>
  <c r="BA31" i="14" s="1"/>
  <c r="BQ28" i="1"/>
  <c r="BP28" i="2"/>
  <c r="BA28" i="15"/>
  <c r="BA28" i="16"/>
  <c r="BA28" i="17" s="1"/>
  <c r="BA28" i="18" s="1"/>
  <c r="BA28" i="19" s="1"/>
  <c r="BP20" i="8"/>
  <c r="BQ20" i="7"/>
  <c r="BQ22" i="7"/>
  <c r="BP22" i="8"/>
  <c r="BQ16" i="7"/>
  <c r="BP16" i="8"/>
  <c r="BP19" i="9"/>
  <c r="BQ19" i="8"/>
  <c r="BQ15" i="7"/>
  <c r="BP15" i="8"/>
  <c r="BP14" i="8"/>
  <c r="BQ14" i="7"/>
  <c r="BQ12" i="7"/>
  <c r="BP12" i="8"/>
  <c r="BQ24" i="14"/>
  <c r="BP24" i="15"/>
  <c r="BP18" i="9"/>
  <c r="BQ18" i="8"/>
  <c r="BP17" i="8"/>
  <c r="BQ17" i="7"/>
  <c r="BP23" i="8"/>
  <c r="BQ23" i="7"/>
  <c r="BP21" i="8"/>
  <c r="BQ21" i="7"/>
  <c r="BQ25" i="7"/>
  <c r="BP25" i="8"/>
  <c r="BA29" i="15"/>
  <c r="BA29" i="16"/>
  <c r="BA29" i="17" s="1"/>
  <c r="BA29" i="18" s="1"/>
  <c r="BA29" i="19" s="1"/>
  <c r="BQ13" i="7"/>
  <c r="BP13" i="8"/>
  <c r="BP26" i="7"/>
  <c r="BQ26" i="7" s="1"/>
  <c r="BO32" i="19"/>
  <c r="AR33" i="19" s="1"/>
  <c r="AX7" i="19" s="1"/>
  <c r="BO32" i="18"/>
  <c r="AR33" i="18" s="1"/>
  <c r="AX7" i="18" s="1"/>
  <c r="BO32" i="17"/>
  <c r="AR33" i="17" s="1"/>
  <c r="AX7" i="17" s="1"/>
  <c r="BO32" i="16"/>
  <c r="AR33" i="16" s="1"/>
  <c r="AX7" i="16" s="1"/>
  <c r="BO32" i="15"/>
  <c r="AR33" i="15" s="1"/>
  <c r="AX7" i="15" s="1"/>
  <c r="BO32" i="14"/>
  <c r="AR33" i="14" s="1"/>
  <c r="AX7" i="14" s="1"/>
  <c r="BO32" i="13"/>
  <c r="AR33" i="13" s="1"/>
  <c r="AX7" i="13" s="1"/>
  <c r="BO32" i="12"/>
  <c r="AR33" i="12" s="1"/>
  <c r="AX7" i="12" s="1"/>
  <c r="BO32" i="11"/>
  <c r="AR33" i="11" s="1"/>
  <c r="AX7" i="11" s="1"/>
  <c r="BO32" i="10"/>
  <c r="AR33" i="10" s="1"/>
  <c r="AX7" i="10" s="1"/>
  <c r="BO32" i="9"/>
  <c r="AR33" i="9" s="1"/>
  <c r="AX7" i="9" s="1"/>
  <c r="BO32" i="8"/>
  <c r="AR33" i="8" s="1"/>
  <c r="AX7" i="8" s="1"/>
  <c r="BO32" i="7"/>
  <c r="AR33" i="7" s="1"/>
  <c r="AX7" i="7" s="1"/>
  <c r="BO32" i="6"/>
  <c r="AR33" i="6" s="1"/>
  <c r="AX7" i="6" s="1"/>
  <c r="BO32" i="3"/>
  <c r="AR33" i="3" s="1"/>
  <c r="AX7" i="3" s="1"/>
  <c r="BP29" i="2"/>
  <c r="BP29" i="3" s="1"/>
  <c r="BQ31" i="74" l="1"/>
  <c r="BP31" i="75"/>
  <c r="BQ27" i="66"/>
  <c r="BP27" i="67"/>
  <c r="BQ26" i="74"/>
  <c r="BQ18" i="75"/>
  <c r="BP18" i="76"/>
  <c r="BP26" i="75"/>
  <c r="BP29" i="65"/>
  <c r="BQ29" i="64"/>
  <c r="BQ28" i="63"/>
  <c r="BQ32" i="63" s="1"/>
  <c r="BP28" i="64"/>
  <c r="BP32" i="63"/>
  <c r="AR34" i="63" s="1"/>
  <c r="BQ26" i="66"/>
  <c r="BA27" i="22"/>
  <c r="BA27" i="23" s="1"/>
  <c r="BA27" i="24" s="1"/>
  <c r="BA27" i="25" s="1"/>
  <c r="BA27" i="26" s="1"/>
  <c r="BA27" i="27" s="1"/>
  <c r="BA27" i="28" s="1"/>
  <c r="BA27" i="29" s="1"/>
  <c r="BA27" i="30" s="1"/>
  <c r="BA27" i="31" s="1"/>
  <c r="BA27" i="32" s="1"/>
  <c r="BA27" i="33" s="1"/>
  <c r="BA27" i="34" s="1"/>
  <c r="BA27" i="35" s="1"/>
  <c r="BA27" i="36" s="1"/>
  <c r="BA27" i="37" s="1"/>
  <c r="BA27" i="38" s="1"/>
  <c r="BA27" i="39" s="1"/>
  <c r="BA27" i="40" s="1"/>
  <c r="BA27" i="41" s="1"/>
  <c r="BA27" i="42" s="1"/>
  <c r="BA27" i="43" s="1"/>
  <c r="BA27" i="44" s="1"/>
  <c r="BA27" i="45" s="1"/>
  <c r="BA27" i="46" s="1"/>
  <c r="BA27" i="47" s="1"/>
  <c r="BA27" i="48" s="1"/>
  <c r="BA27" i="49" s="1"/>
  <c r="BA27" i="50" s="1"/>
  <c r="BA27" i="51" s="1"/>
  <c r="BA27" i="52" s="1"/>
  <c r="BA27" i="53" s="1"/>
  <c r="BA27" i="20"/>
  <c r="BA28" i="20"/>
  <c r="BA28" i="22"/>
  <c r="BA28" i="23" s="1"/>
  <c r="BA28" i="24" s="1"/>
  <c r="BA28" i="25" s="1"/>
  <c r="BA28" i="26" s="1"/>
  <c r="BA28" i="27" s="1"/>
  <c r="BA28" i="28" s="1"/>
  <c r="BA28" i="29" s="1"/>
  <c r="BA28" i="30" s="1"/>
  <c r="BA28" i="31" s="1"/>
  <c r="BA28" i="32" s="1"/>
  <c r="BA28" i="33" s="1"/>
  <c r="BA28" i="34" s="1"/>
  <c r="BA28" i="35" s="1"/>
  <c r="BA28" i="36" s="1"/>
  <c r="BA28" i="37" s="1"/>
  <c r="BA28" i="38" s="1"/>
  <c r="BA28" i="39" s="1"/>
  <c r="BA28" i="40" s="1"/>
  <c r="BA28" i="41" s="1"/>
  <c r="BA28" i="42" s="1"/>
  <c r="BA28" i="43" s="1"/>
  <c r="BA28" i="44" s="1"/>
  <c r="BA28" i="45" s="1"/>
  <c r="BA28" i="46" s="1"/>
  <c r="BA28" i="47" s="1"/>
  <c r="BA28" i="48" s="1"/>
  <c r="BA28" i="49" s="1"/>
  <c r="BA28" i="50" s="1"/>
  <c r="BA28" i="51" s="1"/>
  <c r="BA28" i="52" s="1"/>
  <c r="BA28" i="53" s="1"/>
  <c r="BQ28" i="2"/>
  <c r="BP28" i="3"/>
  <c r="BP27" i="3"/>
  <c r="BQ27" i="2"/>
  <c r="BP31" i="1"/>
  <c r="BO32" i="1"/>
  <c r="AR33" i="1" s="1"/>
  <c r="AX7" i="1" s="1"/>
  <c r="AX8" i="1" s="1"/>
  <c r="BA31" i="15"/>
  <c r="BA31" i="16"/>
  <c r="BA31" i="17" s="1"/>
  <c r="BA31" i="18" s="1"/>
  <c r="BA31" i="19" s="1"/>
  <c r="BQ21" i="8"/>
  <c r="BP21" i="9"/>
  <c r="BQ18" i="9"/>
  <c r="BP18" i="10"/>
  <c r="BP14" i="9"/>
  <c r="BQ14" i="8"/>
  <c r="BQ16" i="8"/>
  <c r="BP16" i="9"/>
  <c r="BP24" i="16"/>
  <c r="BQ24" i="15"/>
  <c r="BQ15" i="8"/>
  <c r="BP15" i="9"/>
  <c r="BP22" i="9"/>
  <c r="BQ22" i="8"/>
  <c r="BP23" i="9"/>
  <c r="BQ23" i="8"/>
  <c r="BP25" i="9"/>
  <c r="BQ25" i="8"/>
  <c r="BQ12" i="8"/>
  <c r="BP12" i="9"/>
  <c r="BP17" i="9"/>
  <c r="BQ17" i="8"/>
  <c r="BQ19" i="9"/>
  <c r="BP19" i="10"/>
  <c r="BP20" i="9"/>
  <c r="BQ20" i="8"/>
  <c r="BA29" i="20"/>
  <c r="BA29" i="22"/>
  <c r="BA29" i="23" s="1"/>
  <c r="BA29" i="24" s="1"/>
  <c r="BA29" i="25" s="1"/>
  <c r="BA29" i="26" s="1"/>
  <c r="BA29" i="27" s="1"/>
  <c r="BA29" i="28" s="1"/>
  <c r="BA29" i="29" s="1"/>
  <c r="BA29" i="30" s="1"/>
  <c r="BA29" i="31" s="1"/>
  <c r="BA29" i="32" s="1"/>
  <c r="BA29" i="33" s="1"/>
  <c r="BA29" i="34" s="1"/>
  <c r="BA29" i="35" s="1"/>
  <c r="BA29" i="36" s="1"/>
  <c r="BA29" i="37" s="1"/>
  <c r="BA29" i="38" s="1"/>
  <c r="BA29" i="39" s="1"/>
  <c r="BA29" i="40" s="1"/>
  <c r="BA29" i="41" s="1"/>
  <c r="BA29" i="42" s="1"/>
  <c r="BA29" i="43" s="1"/>
  <c r="BA29" i="44" s="1"/>
  <c r="BA29" i="45" s="1"/>
  <c r="BA29" i="46" s="1"/>
  <c r="BA29" i="47" s="1"/>
  <c r="BA29" i="48" s="1"/>
  <c r="BA29" i="49" s="1"/>
  <c r="BA29" i="50" s="1"/>
  <c r="BA29" i="51" s="1"/>
  <c r="BA29" i="52" s="1"/>
  <c r="BA29" i="53" s="1"/>
  <c r="BP29" i="6"/>
  <c r="BQ29" i="3"/>
  <c r="BQ13" i="8"/>
  <c r="BP13" i="9"/>
  <c r="BP26" i="8"/>
  <c r="BQ26" i="8" s="1"/>
  <c r="BQ29" i="2"/>
  <c r="BA30" i="2"/>
  <c r="BA30" i="3" s="1"/>
  <c r="BA30" i="6" s="1"/>
  <c r="BA30" i="7" s="1"/>
  <c r="BA30" i="8" s="1"/>
  <c r="BA30" i="9" s="1"/>
  <c r="BA30" i="10" s="1"/>
  <c r="BA30" i="11" s="1"/>
  <c r="BA30" i="12" s="1"/>
  <c r="BA30" i="13" s="1"/>
  <c r="BA30" i="14" s="1"/>
  <c r="BP31" i="76" l="1"/>
  <c r="BQ31" i="75"/>
  <c r="BQ27" i="67"/>
  <c r="BP27" i="68"/>
  <c r="BQ26" i="75"/>
  <c r="BP18" i="77"/>
  <c r="BQ18" i="76"/>
  <c r="BP26" i="76"/>
  <c r="BQ29" i="65"/>
  <c r="BP29" i="66"/>
  <c r="BQ28" i="64"/>
  <c r="BQ32" i="64" s="1"/>
  <c r="BP28" i="65"/>
  <c r="BP32" i="64"/>
  <c r="AR34" i="64" s="1"/>
  <c r="BQ31" i="1"/>
  <c r="BQ32" i="1" s="1"/>
  <c r="BP31" i="2"/>
  <c r="BP32" i="1"/>
  <c r="AR34" i="1" s="1"/>
  <c r="BA31" i="20"/>
  <c r="BA31" i="21" s="1"/>
  <c r="BA31" i="22" s="1"/>
  <c r="BA31" i="23" s="1"/>
  <c r="BA31" i="24" s="1"/>
  <c r="BA31" i="25" s="1"/>
  <c r="BA31" i="26" s="1"/>
  <c r="BA31" i="27" s="1"/>
  <c r="BA31" i="28" s="1"/>
  <c r="BA31" i="29" s="1"/>
  <c r="BA31" i="30" s="1"/>
  <c r="BA31" i="31" s="1"/>
  <c r="BA31" i="32" s="1"/>
  <c r="BA31" i="33" s="1"/>
  <c r="BA31" i="34" s="1"/>
  <c r="BA31" i="35" s="1"/>
  <c r="BA31" i="36" s="1"/>
  <c r="BA31" i="37" s="1"/>
  <c r="BA31" i="38" s="1"/>
  <c r="BA31" i="39" s="1"/>
  <c r="BA31" i="40" s="1"/>
  <c r="BA31" i="41" s="1"/>
  <c r="BA31" i="42" s="1"/>
  <c r="BA31" i="43" s="1"/>
  <c r="BQ28" i="3"/>
  <c r="BP28" i="6"/>
  <c r="BP27" i="6"/>
  <c r="BQ27" i="3"/>
  <c r="BQ15" i="9"/>
  <c r="BP15" i="10"/>
  <c r="BP25" i="10"/>
  <c r="BQ25" i="9"/>
  <c r="BP14" i="10"/>
  <c r="BQ14" i="9"/>
  <c r="BQ18" i="10"/>
  <c r="BP18" i="11"/>
  <c r="BP19" i="11"/>
  <c r="BQ19" i="10"/>
  <c r="BP17" i="10"/>
  <c r="BQ17" i="9"/>
  <c r="BP23" i="10"/>
  <c r="BQ23" i="9"/>
  <c r="BP24" i="17"/>
  <c r="BQ24" i="16"/>
  <c r="BA30" i="16"/>
  <c r="BA30" i="17" s="1"/>
  <c r="BA30" i="18" s="1"/>
  <c r="BA30" i="19" s="1"/>
  <c r="BA30" i="15"/>
  <c r="BQ12" i="9"/>
  <c r="BP12" i="10"/>
  <c r="BQ16" i="9"/>
  <c r="BP16" i="10"/>
  <c r="BQ21" i="9"/>
  <c r="BP21" i="10"/>
  <c r="BP20" i="10"/>
  <c r="BQ20" i="9"/>
  <c r="BQ22" i="9"/>
  <c r="BP22" i="10"/>
  <c r="BP29" i="7"/>
  <c r="BQ29" i="6"/>
  <c r="BP13" i="10"/>
  <c r="BQ13" i="9"/>
  <c r="BP26" i="9"/>
  <c r="BO30" i="2"/>
  <c r="BT31" i="2" s="1"/>
  <c r="BQ31" i="76" l="1"/>
  <c r="BP31" i="77"/>
  <c r="BQ29" i="66"/>
  <c r="BP29" i="67"/>
  <c r="BQ27" i="68"/>
  <c r="BP27" i="69"/>
  <c r="BQ26" i="76"/>
  <c r="BQ18" i="77"/>
  <c r="BP18" i="78"/>
  <c r="BP26" i="77"/>
  <c r="BQ28" i="65"/>
  <c r="BQ32" i="65" s="1"/>
  <c r="BP28" i="66"/>
  <c r="BP28" i="67" s="1"/>
  <c r="BP32" i="65"/>
  <c r="AR34" i="65" s="1"/>
  <c r="BA31" i="44"/>
  <c r="BA31" i="45" s="1"/>
  <c r="BP27" i="7"/>
  <c r="BQ27" i="6"/>
  <c r="BP31" i="3"/>
  <c r="BQ31" i="2"/>
  <c r="BP28" i="7"/>
  <c r="BQ28" i="6"/>
  <c r="BP16" i="11"/>
  <c r="BQ16" i="10"/>
  <c r="BP24" i="18"/>
  <c r="BQ24" i="17"/>
  <c r="BP19" i="12"/>
  <c r="BQ19" i="11"/>
  <c r="BP25" i="11"/>
  <c r="BQ25" i="10"/>
  <c r="BQ21" i="10"/>
  <c r="BP21" i="11"/>
  <c r="BP22" i="11"/>
  <c r="BQ22" i="10"/>
  <c r="BQ12" i="10"/>
  <c r="BP12" i="11"/>
  <c r="BQ18" i="11"/>
  <c r="BP18" i="12"/>
  <c r="BP15" i="11"/>
  <c r="BQ15" i="10"/>
  <c r="BA30" i="22"/>
  <c r="BA30" i="23" s="1"/>
  <c r="BA30" i="24" s="1"/>
  <c r="BA30" i="25" s="1"/>
  <c r="BA30" i="26" s="1"/>
  <c r="BA30" i="27" s="1"/>
  <c r="BA30" i="28" s="1"/>
  <c r="BA30" i="29" s="1"/>
  <c r="BA30" i="30" s="1"/>
  <c r="BA30" i="31" s="1"/>
  <c r="BA30" i="32" s="1"/>
  <c r="BA30" i="33" s="1"/>
  <c r="BA30" i="34" s="1"/>
  <c r="BA30" i="35" s="1"/>
  <c r="BA30" i="36" s="1"/>
  <c r="BA30" i="37" s="1"/>
  <c r="BA30" i="38" s="1"/>
  <c r="BA30" i="39" s="1"/>
  <c r="BA30" i="40" s="1"/>
  <c r="BA30" i="41" s="1"/>
  <c r="BA30" i="42" s="1"/>
  <c r="BA30" i="43" s="1"/>
  <c r="BA30" i="44" s="1"/>
  <c r="BA30" i="45" s="1"/>
  <c r="BA30" i="46" s="1"/>
  <c r="BA30" i="47" s="1"/>
  <c r="BA30" i="48" s="1"/>
  <c r="BA30" i="49" s="1"/>
  <c r="BA30" i="50" s="1"/>
  <c r="BA30" i="51" s="1"/>
  <c r="BA30" i="52" s="1"/>
  <c r="BA30" i="53" s="1"/>
  <c r="BP17" i="11"/>
  <c r="BQ17" i="10"/>
  <c r="BP14" i="11"/>
  <c r="BQ14" i="10"/>
  <c r="BP20" i="11"/>
  <c r="BQ20" i="10"/>
  <c r="BP23" i="11"/>
  <c r="BQ23" i="10"/>
  <c r="BP29" i="8"/>
  <c r="BQ29" i="7"/>
  <c r="BQ13" i="10"/>
  <c r="BP13" i="11"/>
  <c r="BP26" i="10"/>
  <c r="BQ26" i="9"/>
  <c r="BO32" i="2"/>
  <c r="AR33" i="2" s="1"/>
  <c r="AX7" i="2" s="1"/>
  <c r="AX8" i="2" s="1"/>
  <c r="AX8" i="3" s="1"/>
  <c r="AX8" i="6" s="1"/>
  <c r="AX8" i="7" s="1"/>
  <c r="AX8" i="8" s="1"/>
  <c r="AX8" i="9" s="1"/>
  <c r="AX8" i="10" s="1"/>
  <c r="AX8" i="11" s="1"/>
  <c r="AX8" i="12" s="1"/>
  <c r="AX8" i="13" s="1"/>
  <c r="AX8" i="14" s="1"/>
  <c r="AX8" i="15" s="1"/>
  <c r="AX8" i="16" s="1"/>
  <c r="AX8" i="17" s="1"/>
  <c r="AX8" i="18" s="1"/>
  <c r="AX8" i="19" s="1"/>
  <c r="BP30" i="2"/>
  <c r="BP30" i="3" s="1"/>
  <c r="BP30" i="6" s="1"/>
  <c r="BQ31" i="77" l="1"/>
  <c r="BP31" i="78"/>
  <c r="BQ31" i="78" s="1"/>
  <c r="BQ29" i="67"/>
  <c r="BP29" i="68"/>
  <c r="BP28" i="68"/>
  <c r="BQ28" i="67"/>
  <c r="BP32" i="67"/>
  <c r="AR34" i="67" s="1"/>
  <c r="BQ27" i="69"/>
  <c r="BP27" i="70"/>
  <c r="BQ18" i="78"/>
  <c r="BP26" i="78"/>
  <c r="BQ26" i="77"/>
  <c r="BQ28" i="66"/>
  <c r="BQ32" i="66" s="1"/>
  <c r="BP32" i="66"/>
  <c r="AR34" i="66" s="1"/>
  <c r="BA31" i="46"/>
  <c r="BA31" i="47" s="1"/>
  <c r="BA31" i="48" s="1"/>
  <c r="BA31" i="49" s="1"/>
  <c r="BA31" i="50" s="1"/>
  <c r="BA31" i="51" s="1"/>
  <c r="BA31" i="52" s="1"/>
  <c r="BA31" i="53" s="1"/>
  <c r="BP28" i="8"/>
  <c r="BQ28" i="7"/>
  <c r="BP31" i="6"/>
  <c r="BP32" i="6" s="1"/>
  <c r="AR34" i="6" s="1"/>
  <c r="BQ31" i="3"/>
  <c r="BP27" i="8"/>
  <c r="BQ27" i="7"/>
  <c r="BP19" i="13"/>
  <c r="BQ19" i="12"/>
  <c r="BP30" i="7"/>
  <c r="BQ30" i="6"/>
  <c r="BP23" i="12"/>
  <c r="BQ23" i="11"/>
  <c r="BP17" i="12"/>
  <c r="BQ17" i="11"/>
  <c r="BQ21" i="11"/>
  <c r="BP21" i="12"/>
  <c r="BP12" i="12"/>
  <c r="BQ12" i="11"/>
  <c r="BP24" i="19"/>
  <c r="BQ24" i="18"/>
  <c r="BP18" i="13"/>
  <c r="BQ18" i="12"/>
  <c r="BP20" i="12"/>
  <c r="BQ20" i="11"/>
  <c r="BP25" i="12"/>
  <c r="BQ25" i="11"/>
  <c r="BP16" i="12"/>
  <c r="BQ16" i="11"/>
  <c r="BP14" i="12"/>
  <c r="BQ14" i="11"/>
  <c r="BQ15" i="11"/>
  <c r="BP15" i="12"/>
  <c r="BP22" i="12"/>
  <c r="BQ22" i="11"/>
  <c r="BP29" i="9"/>
  <c r="BQ29" i="8"/>
  <c r="BQ26" i="10"/>
  <c r="BQ13" i="11"/>
  <c r="BP13" i="12"/>
  <c r="BP26" i="11"/>
  <c r="BQ30" i="3"/>
  <c r="BQ32" i="3" s="1"/>
  <c r="BP32" i="3"/>
  <c r="AR34" i="3" s="1"/>
  <c r="BP32" i="2"/>
  <c r="AR34" i="2" s="1"/>
  <c r="BQ30" i="2"/>
  <c r="BQ32" i="2" s="1"/>
  <c r="BQ32" i="67" l="1"/>
  <c r="BP29" i="69"/>
  <c r="BQ29" i="68"/>
  <c r="BQ28" i="68"/>
  <c r="BP28" i="69"/>
  <c r="BP32" i="68"/>
  <c r="AR34" i="68" s="1"/>
  <c r="BQ27" i="70"/>
  <c r="BP27" i="71"/>
  <c r="BQ26" i="78"/>
  <c r="BP27" i="9"/>
  <c r="BQ27" i="8"/>
  <c r="BP31" i="7"/>
  <c r="BP32" i="7" s="1"/>
  <c r="AR34" i="7" s="1"/>
  <c r="BQ31" i="6"/>
  <c r="BQ32" i="6" s="1"/>
  <c r="BQ28" i="8"/>
  <c r="BP28" i="9"/>
  <c r="BP20" i="13"/>
  <c r="BQ20" i="12"/>
  <c r="BP12" i="13"/>
  <c r="BQ12" i="12"/>
  <c r="BP23" i="13"/>
  <c r="BQ23" i="12"/>
  <c r="BP22" i="13"/>
  <c r="BQ22" i="12"/>
  <c r="BP21" i="13"/>
  <c r="BQ21" i="12"/>
  <c r="BP15" i="13"/>
  <c r="BQ15" i="12"/>
  <c r="BP16" i="13"/>
  <c r="BQ16" i="12"/>
  <c r="BP18" i="14"/>
  <c r="BQ18" i="13"/>
  <c r="BP30" i="8"/>
  <c r="BQ30" i="7"/>
  <c r="BP25" i="13"/>
  <c r="BQ25" i="12"/>
  <c r="BP24" i="20"/>
  <c r="BQ24" i="20" s="1"/>
  <c r="BQ24" i="19"/>
  <c r="BP17" i="13"/>
  <c r="BQ17" i="12"/>
  <c r="BP14" i="13"/>
  <c r="BQ14" i="12"/>
  <c r="BP19" i="14"/>
  <c r="BQ19" i="13"/>
  <c r="BP29" i="10"/>
  <c r="BQ29" i="9"/>
  <c r="BQ26" i="11"/>
  <c r="BP13" i="13"/>
  <c r="BQ13" i="12"/>
  <c r="BP26" i="12"/>
  <c r="BQ29" i="69" l="1"/>
  <c r="BP29" i="70"/>
  <c r="BQ32" i="68"/>
  <c r="BQ28" i="69"/>
  <c r="BP28" i="70"/>
  <c r="BP32" i="69"/>
  <c r="AR34" i="69" s="1"/>
  <c r="BQ27" i="71"/>
  <c r="BP27" i="72"/>
  <c r="BP31" i="8"/>
  <c r="BQ31" i="7"/>
  <c r="BQ32" i="7" s="1"/>
  <c r="BP28" i="10"/>
  <c r="BQ28" i="9"/>
  <c r="BP27" i="10"/>
  <c r="BQ27" i="9"/>
  <c r="BQ19" i="14"/>
  <c r="BP19" i="15"/>
  <c r="BP30" i="9"/>
  <c r="BQ30" i="8"/>
  <c r="BQ24" i="21"/>
  <c r="BP24" i="22"/>
  <c r="BP15" i="14"/>
  <c r="BQ15" i="13"/>
  <c r="BP23" i="14"/>
  <c r="BQ23" i="13"/>
  <c r="BQ18" i="14"/>
  <c r="BP18" i="15"/>
  <c r="BP21" i="14"/>
  <c r="BQ21" i="13"/>
  <c r="BP12" i="14"/>
  <c r="BQ12" i="13"/>
  <c r="BP17" i="14"/>
  <c r="BQ17" i="13"/>
  <c r="BP14" i="14"/>
  <c r="BQ14" i="13"/>
  <c r="BP25" i="14"/>
  <c r="BQ25" i="13"/>
  <c r="BP16" i="14"/>
  <c r="BQ16" i="13"/>
  <c r="BP22" i="14"/>
  <c r="BQ22" i="13"/>
  <c r="BP20" i="14"/>
  <c r="BQ20" i="13"/>
  <c r="BP29" i="11"/>
  <c r="BQ29" i="10"/>
  <c r="BQ26" i="12"/>
  <c r="BQ13" i="13"/>
  <c r="BP13" i="14"/>
  <c r="BP26" i="13"/>
  <c r="BQ32" i="69" l="1"/>
  <c r="BQ29" i="70"/>
  <c r="BP29" i="71"/>
  <c r="BQ28" i="70"/>
  <c r="BP28" i="71"/>
  <c r="BP32" i="70"/>
  <c r="AR34" i="70" s="1"/>
  <c r="BQ27" i="72"/>
  <c r="BP27" i="73"/>
  <c r="BP31" i="9"/>
  <c r="BQ31" i="8"/>
  <c r="BQ32" i="8"/>
  <c r="BP28" i="11"/>
  <c r="BQ28" i="10"/>
  <c r="BP27" i="11"/>
  <c r="BQ27" i="10"/>
  <c r="BP32" i="8"/>
  <c r="AR34" i="8" s="1"/>
  <c r="BP17" i="15"/>
  <c r="BQ17" i="14"/>
  <c r="BP20" i="15"/>
  <c r="BQ20"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6"/>
  <c r="BP12" i="15"/>
  <c r="BQ12" i="14"/>
  <c r="BP14" i="15"/>
  <c r="BQ14" i="14"/>
  <c r="BQ21" i="14"/>
  <c r="BP21" i="15"/>
  <c r="BQ16" i="14"/>
  <c r="BP16" i="15"/>
  <c r="BP18" i="16"/>
  <c r="BQ18" i="15"/>
  <c r="BP24" i="23"/>
  <c r="BQ24" i="22"/>
  <c r="BP29" i="12"/>
  <c r="BQ29" i="11"/>
  <c r="BQ13" i="14"/>
  <c r="BP13" i="15"/>
  <c r="BP26" i="14"/>
  <c r="BQ26" i="13"/>
  <c r="BQ32" i="70" l="1"/>
  <c r="BP29" i="72"/>
  <c r="BQ29" i="71"/>
  <c r="BP28" i="72"/>
  <c r="BQ28" i="71"/>
  <c r="BP32" i="71"/>
  <c r="AR34" i="71" s="1"/>
  <c r="BP27" i="74"/>
  <c r="BQ27" i="73"/>
  <c r="BP31" i="10"/>
  <c r="BQ31" i="9"/>
  <c r="BQ32" i="9" s="1"/>
  <c r="BP27" i="12"/>
  <c r="BQ27" i="11"/>
  <c r="BQ28" i="11"/>
  <c r="BP28" i="12"/>
  <c r="BP32" i="9"/>
  <c r="AR34" i="9" s="1"/>
  <c r="BP24" i="24"/>
  <c r="BQ24" i="23"/>
  <c r="BQ22" i="15"/>
  <c r="BP22" i="16"/>
  <c r="BP25" i="16"/>
  <c r="BQ25" i="15"/>
  <c r="BP15" i="16"/>
  <c r="BQ15" i="15"/>
  <c r="BQ18" i="16"/>
  <c r="BP18" i="17"/>
  <c r="BP14" i="16"/>
  <c r="BQ14" i="15"/>
  <c r="BP20" i="16"/>
  <c r="BQ20" i="15"/>
  <c r="BP12" i="16"/>
  <c r="BQ12" i="15"/>
  <c r="BQ16" i="15"/>
  <c r="BP16" i="16"/>
  <c r="BP21" i="16"/>
  <c r="BQ21" i="15"/>
  <c r="BP19" i="17"/>
  <c r="BQ19" i="16"/>
  <c r="BP30" i="11"/>
  <c r="BQ30" i="10"/>
  <c r="BP32" i="10"/>
  <c r="AR34" i="10" s="1"/>
  <c r="BP23" i="16"/>
  <c r="BQ23" i="15"/>
  <c r="BP17" i="16"/>
  <c r="BQ17" i="15"/>
  <c r="BP29" i="13"/>
  <c r="BQ29" i="12"/>
  <c r="BQ26" i="14"/>
  <c r="BQ13" i="15"/>
  <c r="BP13" i="16"/>
  <c r="BP26" i="15"/>
  <c r="BQ32" i="71" l="1"/>
  <c r="BQ29" i="72"/>
  <c r="BP29" i="73"/>
  <c r="BQ28" i="72"/>
  <c r="BP28" i="73"/>
  <c r="BP32" i="72"/>
  <c r="AR34" i="72" s="1"/>
  <c r="BP27" i="75"/>
  <c r="BQ27" i="74"/>
  <c r="BP28" i="13"/>
  <c r="BQ28" i="12"/>
  <c r="BP27" i="13"/>
  <c r="BQ27" i="12"/>
  <c r="BP31" i="11"/>
  <c r="BP32" i="11" s="1"/>
  <c r="AR34" i="11" s="1"/>
  <c r="BQ31" i="10"/>
  <c r="BQ32" i="10" s="1"/>
  <c r="BP30" i="12"/>
  <c r="BQ30" i="11"/>
  <c r="BP14" i="17"/>
  <c r="BQ14" i="16"/>
  <c r="BP18" i="18"/>
  <c r="BQ18" i="17"/>
  <c r="BP25" i="17"/>
  <c r="BQ25" i="16"/>
  <c r="BP17" i="17"/>
  <c r="BQ17" i="16"/>
  <c r="BP19" i="18"/>
  <c r="BQ19" i="17"/>
  <c r="BP12" i="17"/>
  <c r="BQ12" i="16"/>
  <c r="BP22" i="17"/>
  <c r="BQ22" i="16"/>
  <c r="BP23" i="17"/>
  <c r="BQ23" i="16"/>
  <c r="BP21" i="17"/>
  <c r="BQ21" i="16"/>
  <c r="BP20" i="17"/>
  <c r="BQ20" i="16"/>
  <c r="BQ15" i="16"/>
  <c r="BP15" i="17"/>
  <c r="BP16" i="17"/>
  <c r="BQ16" i="16"/>
  <c r="BP24" i="25"/>
  <c r="BQ24" i="24"/>
  <c r="BP29" i="14"/>
  <c r="BQ29" i="13"/>
  <c r="BQ26" i="15"/>
  <c r="BP13" i="17"/>
  <c r="BQ13" i="16"/>
  <c r="BP26" i="16"/>
  <c r="BQ32" i="72" l="1"/>
  <c r="BQ29" i="73"/>
  <c r="BP29" i="74"/>
  <c r="BQ28" i="73"/>
  <c r="BP28" i="74"/>
  <c r="BP32" i="73"/>
  <c r="AR34" i="73" s="1"/>
  <c r="BP27" i="76"/>
  <c r="BQ27" i="75"/>
  <c r="BP31" i="12"/>
  <c r="BP32" i="12" s="1"/>
  <c r="AR34" i="12" s="1"/>
  <c r="BQ31" i="11"/>
  <c r="BP27" i="14"/>
  <c r="BQ27" i="13"/>
  <c r="BQ32" i="11"/>
  <c r="BP28" i="14"/>
  <c r="BQ28" i="13"/>
  <c r="BP23" i="18"/>
  <c r="BQ23" i="17"/>
  <c r="BP19" i="19"/>
  <c r="BQ19" i="18"/>
  <c r="BP18" i="19"/>
  <c r="BQ18" i="18"/>
  <c r="BP24" i="26"/>
  <c r="BQ24" i="25"/>
  <c r="BP20" i="18"/>
  <c r="BQ20" i="17"/>
  <c r="BP22" i="18"/>
  <c r="BQ22" i="17"/>
  <c r="BP17" i="18"/>
  <c r="BQ17" i="17"/>
  <c r="BP14" i="18"/>
  <c r="BQ14" i="17"/>
  <c r="BQ16" i="17"/>
  <c r="BP16" i="18"/>
  <c r="BP21" i="18"/>
  <c r="BQ21" i="17"/>
  <c r="BP12" i="18"/>
  <c r="BQ12" i="17"/>
  <c r="BP25" i="18"/>
  <c r="BQ25" i="17"/>
  <c r="BP15" i="18"/>
  <c r="BQ15" i="17"/>
  <c r="BP30" i="13"/>
  <c r="BQ30" i="12"/>
  <c r="BP29" i="15"/>
  <c r="BQ29" i="14"/>
  <c r="BP13" i="18"/>
  <c r="BQ13" i="17"/>
  <c r="BP26" i="17"/>
  <c r="BQ26" i="16"/>
  <c r="BQ32" i="73" l="1"/>
  <c r="BQ29" i="74"/>
  <c r="BP29" i="75"/>
  <c r="BQ28" i="74"/>
  <c r="BP28" i="75"/>
  <c r="BP32" i="74"/>
  <c r="AR34" i="74" s="1"/>
  <c r="BQ27" i="76"/>
  <c r="BP27" i="77"/>
  <c r="BP28" i="15"/>
  <c r="BQ28" i="14"/>
  <c r="BP31" i="13"/>
  <c r="BQ31" i="12"/>
  <c r="BQ32" i="12" s="1"/>
  <c r="BP27" i="15"/>
  <c r="BQ27" i="14"/>
  <c r="BP22" i="19"/>
  <c r="BQ22" i="18"/>
  <c r="BP18" i="20"/>
  <c r="BQ18" i="20" s="1"/>
  <c r="BQ18" i="19"/>
  <c r="BP25" i="19"/>
  <c r="BQ25" i="18"/>
  <c r="BP30" i="14"/>
  <c r="BQ30" i="13"/>
  <c r="BP32" i="13"/>
  <c r="AR34" i="13" s="1"/>
  <c r="BP20" i="19"/>
  <c r="BQ20" i="18"/>
  <c r="BQ19" i="19"/>
  <c r="BP19" i="20"/>
  <c r="BQ19" i="20" s="1"/>
  <c r="BP12" i="19"/>
  <c r="BQ12" i="18"/>
  <c r="BP15" i="19"/>
  <c r="BQ15" i="18"/>
  <c r="BP21" i="19"/>
  <c r="BQ21" i="18"/>
  <c r="BP17" i="19"/>
  <c r="BQ17" i="18"/>
  <c r="BP14" i="19"/>
  <c r="BQ14" i="18"/>
  <c r="BP16" i="19"/>
  <c r="BQ16" i="18"/>
  <c r="BP24" i="27"/>
  <c r="BQ24" i="26"/>
  <c r="BP23" i="19"/>
  <c r="BQ23" i="18"/>
  <c r="BP29" i="16"/>
  <c r="BQ29" i="15"/>
  <c r="BQ26" i="17"/>
  <c r="BP13" i="19"/>
  <c r="BQ13" i="18"/>
  <c r="BP26" i="18"/>
  <c r="BQ32" i="74" l="1"/>
  <c r="BQ29" i="75"/>
  <c r="BP29" i="76"/>
  <c r="BQ28" i="75"/>
  <c r="BP28" i="76"/>
  <c r="BP32" i="75"/>
  <c r="AR34" i="75" s="1"/>
  <c r="BQ27" i="77"/>
  <c r="BP27" i="78"/>
  <c r="BP27" i="16"/>
  <c r="BQ27" i="15"/>
  <c r="BQ28" i="15"/>
  <c r="BP28" i="16"/>
  <c r="BP31" i="14"/>
  <c r="BQ31" i="13"/>
  <c r="BQ32" i="13" s="1"/>
  <c r="BQ25" i="19"/>
  <c r="BP25" i="20"/>
  <c r="BQ25" i="20" s="1"/>
  <c r="BP24" i="28"/>
  <c r="BQ24" i="27"/>
  <c r="BP17" i="20"/>
  <c r="BQ17" i="20" s="1"/>
  <c r="BQ17" i="19"/>
  <c r="BP12" i="20"/>
  <c r="BQ12" i="19"/>
  <c r="BP20" i="20"/>
  <c r="BQ20" i="20" s="1"/>
  <c r="BQ20" i="19"/>
  <c r="BQ16" i="19"/>
  <c r="BP16" i="20"/>
  <c r="BQ16" i="20" s="1"/>
  <c r="BQ18" i="21"/>
  <c r="BP18" i="22"/>
  <c r="BP21" i="20"/>
  <c r="BQ21" i="20" s="1"/>
  <c r="BQ21" i="19"/>
  <c r="BP30" i="15"/>
  <c r="BQ30" i="14"/>
  <c r="BP13" i="20"/>
  <c r="BQ13" i="20" s="1"/>
  <c r="BQ19" i="21"/>
  <c r="BP19" i="22"/>
  <c r="BP23" i="20"/>
  <c r="BQ23" i="20" s="1"/>
  <c r="BQ23" i="19"/>
  <c r="BP14" i="20"/>
  <c r="BQ14" i="20" s="1"/>
  <c r="BQ14" i="19"/>
  <c r="BP15" i="20"/>
  <c r="BQ15" i="20" s="1"/>
  <c r="BQ15" i="19"/>
  <c r="BQ22" i="19"/>
  <c r="BP22" i="20"/>
  <c r="BQ22" i="20" s="1"/>
  <c r="BP29" i="17"/>
  <c r="BQ29" i="16"/>
  <c r="BQ13" i="19"/>
  <c r="BP26" i="19"/>
  <c r="BQ26" i="18"/>
  <c r="BQ32" i="75" l="1"/>
  <c r="BP29" i="77"/>
  <c r="BQ29" i="76"/>
  <c r="BP28" i="77"/>
  <c r="BQ28" i="76"/>
  <c r="BP32" i="76"/>
  <c r="AR34" i="76" s="1"/>
  <c r="BQ27" i="78"/>
  <c r="BP31" i="15"/>
  <c r="BQ31" i="14"/>
  <c r="BQ32" i="14"/>
  <c r="BP28" i="17"/>
  <c r="BQ28" i="16"/>
  <c r="BP27" i="17"/>
  <c r="BQ27" i="16"/>
  <c r="BP32" i="14"/>
  <c r="AR34" i="14" s="1"/>
  <c r="BP19" i="23"/>
  <c r="BQ19" i="22"/>
  <c r="BP30" i="16"/>
  <c r="BQ30" i="15"/>
  <c r="BP32" i="15"/>
  <c r="AR34" i="15" s="1"/>
  <c r="BQ22" i="21"/>
  <c r="BP22" i="22"/>
  <c r="BQ12" i="20"/>
  <c r="BP26" i="20"/>
  <c r="BQ26" i="20" s="1"/>
  <c r="BP24" i="29"/>
  <c r="BQ24" i="28"/>
  <c r="BQ16" i="21"/>
  <c r="BP16" i="22"/>
  <c r="BP13" i="22"/>
  <c r="BQ13" i="21"/>
  <c r="BP21" i="22"/>
  <c r="BQ21" i="21"/>
  <c r="BP12" i="22"/>
  <c r="BQ12" i="21"/>
  <c r="BP26" i="21"/>
  <c r="BQ26" i="21" s="1"/>
  <c r="BQ25" i="21"/>
  <c r="BP25" i="22"/>
  <c r="BQ14" i="21"/>
  <c r="BP14" i="22"/>
  <c r="BQ23" i="21"/>
  <c r="BP23" i="22"/>
  <c r="BP15" i="22"/>
  <c r="BQ15" i="21"/>
  <c r="BQ18" i="22"/>
  <c r="BP18" i="23"/>
  <c r="BQ20" i="21"/>
  <c r="BP20" i="22"/>
  <c r="BQ17" i="21"/>
  <c r="BP17" i="22"/>
  <c r="BP29" i="18"/>
  <c r="BQ29" i="17"/>
  <c r="BQ26" i="19"/>
  <c r="BQ32" i="76" l="1"/>
  <c r="BQ29" i="77"/>
  <c r="BP29" i="78"/>
  <c r="BQ29" i="78" s="1"/>
  <c r="BP28" i="78"/>
  <c r="BQ28" i="77"/>
  <c r="BP32" i="77"/>
  <c r="AR34" i="77" s="1"/>
  <c r="BP27" i="18"/>
  <c r="BQ27" i="17"/>
  <c r="BQ28" i="17"/>
  <c r="BP28" i="18"/>
  <c r="BP31" i="16"/>
  <c r="BP32" i="16" s="1"/>
  <c r="AR34" i="16" s="1"/>
  <c r="BQ31" i="15"/>
  <c r="BQ32" i="15" s="1"/>
  <c r="BP17" i="23"/>
  <c r="BQ17" i="22"/>
  <c r="BQ25" i="22"/>
  <c r="BP25" i="23"/>
  <c r="BQ21" i="22"/>
  <c r="BP21" i="23"/>
  <c r="BP24" i="30"/>
  <c r="BQ24" i="29"/>
  <c r="BP15" i="23"/>
  <c r="BQ15" i="22"/>
  <c r="BP20" i="23"/>
  <c r="BQ20" i="22"/>
  <c r="BP30" i="17"/>
  <c r="BQ30" i="16"/>
  <c r="BP23" i="23"/>
  <c r="BQ23" i="22"/>
  <c r="BQ16" i="22"/>
  <c r="BP16" i="23"/>
  <c r="BP13" i="23"/>
  <c r="BQ13" i="22"/>
  <c r="BQ18" i="23"/>
  <c r="BP18" i="24"/>
  <c r="BP14" i="23"/>
  <c r="BQ14" i="22"/>
  <c r="BP12" i="23"/>
  <c r="BQ12" i="22"/>
  <c r="BP26" i="22"/>
  <c r="BQ26" i="22" s="1"/>
  <c r="BQ22" i="22"/>
  <c r="BP22" i="23"/>
  <c r="BP19" i="24"/>
  <c r="BQ19" i="23"/>
  <c r="BP29" i="19"/>
  <c r="BQ29" i="18"/>
  <c r="BQ32" i="77" l="1"/>
  <c r="BQ28" i="78"/>
  <c r="BQ32" i="78" s="1"/>
  <c r="BP32" i="78"/>
  <c r="AR34" i="78" s="1"/>
  <c r="BP31" i="17"/>
  <c r="BP32" i="17" s="1"/>
  <c r="AR34" i="17" s="1"/>
  <c r="BQ31" i="16"/>
  <c r="BP28" i="19"/>
  <c r="BQ28" i="18"/>
  <c r="BQ32" i="16"/>
  <c r="BP27" i="19"/>
  <c r="BQ27" i="18"/>
  <c r="BQ18" i="24"/>
  <c r="BP18" i="25"/>
  <c r="BQ21" i="23"/>
  <c r="BP21" i="24"/>
  <c r="BP20" i="24"/>
  <c r="BQ20" i="23"/>
  <c r="BP23" i="24"/>
  <c r="BQ23" i="23"/>
  <c r="BP25" i="24"/>
  <c r="BQ25" i="23"/>
  <c r="BQ15" i="23"/>
  <c r="BP15" i="24"/>
  <c r="BQ12" i="23"/>
  <c r="BP12" i="24"/>
  <c r="BP26" i="23"/>
  <c r="BQ26" i="23" s="1"/>
  <c r="BP19" i="25"/>
  <c r="BQ19" i="24"/>
  <c r="BP13" i="24"/>
  <c r="BQ13" i="23"/>
  <c r="BP22" i="24"/>
  <c r="BQ22" i="23"/>
  <c r="BP14" i="24"/>
  <c r="BQ14" i="23"/>
  <c r="BQ16" i="23"/>
  <c r="BP16" i="24"/>
  <c r="BP30" i="18"/>
  <c r="BQ30" i="17"/>
  <c r="BP24" i="31"/>
  <c r="BQ24" i="30"/>
  <c r="BP17" i="24"/>
  <c r="BQ17" i="23"/>
  <c r="BP29" i="20"/>
  <c r="BQ29" i="20" s="1"/>
  <c r="BQ29" i="19"/>
  <c r="BP27" i="20" l="1"/>
  <c r="BQ27" i="20" s="1"/>
  <c r="BQ27" i="19"/>
  <c r="BP28" i="20"/>
  <c r="BQ28" i="20" s="1"/>
  <c r="BQ28" i="19"/>
  <c r="BP31" i="18"/>
  <c r="BQ31" i="17"/>
  <c r="BQ32" i="17" s="1"/>
  <c r="BP14" i="25"/>
  <c r="BQ14" i="24"/>
  <c r="BQ13" i="24"/>
  <c r="BP13" i="25"/>
  <c r="BQ15" i="24"/>
  <c r="BP15" i="25"/>
  <c r="BP20" i="25"/>
  <c r="BQ20" i="24"/>
  <c r="BP30" i="19"/>
  <c r="BQ30" i="18"/>
  <c r="BP32" i="18"/>
  <c r="AR34" i="18" s="1"/>
  <c r="BQ22" i="24"/>
  <c r="BP22" i="25"/>
  <c r="BP19" i="26"/>
  <c r="BQ19" i="25"/>
  <c r="BP21" i="25"/>
  <c r="BQ21" i="24"/>
  <c r="BP25" i="25"/>
  <c r="BQ25" i="24"/>
  <c r="BP17" i="25"/>
  <c r="BQ17" i="24"/>
  <c r="BP12" i="25"/>
  <c r="BP26" i="24"/>
  <c r="BQ26" i="24" s="1"/>
  <c r="BQ12" i="24"/>
  <c r="BP18" i="26"/>
  <c r="BQ18" i="25"/>
  <c r="BQ16" i="24"/>
  <c r="BP16" i="25"/>
  <c r="BP24" i="32"/>
  <c r="BQ24" i="31"/>
  <c r="BP23" i="25"/>
  <c r="BQ23" i="24"/>
  <c r="BQ29" i="21"/>
  <c r="BP29" i="22"/>
  <c r="BQ28" i="21" l="1"/>
  <c r="BP28" i="22"/>
  <c r="BQ27" i="21"/>
  <c r="BP27" i="22"/>
  <c r="BP31" i="19"/>
  <c r="BP32" i="19" s="1"/>
  <c r="AR34" i="19" s="1"/>
  <c r="BQ31" i="18"/>
  <c r="BQ32" i="18" s="1"/>
  <c r="BQ15" i="25"/>
  <c r="BP15" i="26"/>
  <c r="BP12" i="26"/>
  <c r="BQ12" i="25"/>
  <c r="BP26" i="25"/>
  <c r="BQ26" i="25" s="1"/>
  <c r="BQ16" i="25"/>
  <c r="BP16" i="26"/>
  <c r="BQ13" i="25"/>
  <c r="BP13" i="26"/>
  <c r="BQ30" i="19"/>
  <c r="BP21" i="26"/>
  <c r="BQ21" i="25"/>
  <c r="BP18" i="27"/>
  <c r="BQ18" i="26"/>
  <c r="BP19" i="27"/>
  <c r="BQ19" i="26"/>
  <c r="BP23" i="26"/>
  <c r="BQ23" i="25"/>
  <c r="BP17" i="26"/>
  <c r="BQ17" i="25"/>
  <c r="BP24" i="33"/>
  <c r="BQ24" i="32"/>
  <c r="BP25" i="26"/>
  <c r="BQ25" i="25"/>
  <c r="BP22" i="26"/>
  <c r="BQ22" i="25"/>
  <c r="BP20" i="26"/>
  <c r="BQ20" i="25"/>
  <c r="BP14" i="26"/>
  <c r="BQ14" i="25"/>
  <c r="BP29" i="23"/>
  <c r="BQ29" i="22"/>
  <c r="BP31" i="20" l="1"/>
  <c r="BQ31" i="19"/>
  <c r="BQ32" i="19" s="1"/>
  <c r="BP27" i="23"/>
  <c r="BQ27" i="22"/>
  <c r="BP28" i="23"/>
  <c r="BQ28" i="22"/>
  <c r="BP22" i="27"/>
  <c r="BQ22" i="26"/>
  <c r="BP18" i="28"/>
  <c r="BQ18" i="27"/>
  <c r="BQ30" i="21"/>
  <c r="BP30" i="22"/>
  <c r="BP17" i="27"/>
  <c r="BQ17" i="26"/>
  <c r="BP14" i="27"/>
  <c r="BQ14" i="26"/>
  <c r="BP23" i="27"/>
  <c r="BQ23" i="26"/>
  <c r="BP13" i="27"/>
  <c r="BQ13" i="26"/>
  <c r="BP12" i="27"/>
  <c r="BP26" i="26"/>
  <c r="BQ26" i="26" s="1"/>
  <c r="BQ12" i="26"/>
  <c r="BP25" i="27"/>
  <c r="BQ25" i="26"/>
  <c r="BP24" i="34"/>
  <c r="BQ24" i="33"/>
  <c r="BP21" i="27"/>
  <c r="BQ21" i="26"/>
  <c r="BP15" i="27"/>
  <c r="BQ15" i="26"/>
  <c r="BP20" i="27"/>
  <c r="BQ20" i="26"/>
  <c r="BQ19" i="27"/>
  <c r="BP19" i="28"/>
  <c r="BP16" i="27"/>
  <c r="BQ16" i="26"/>
  <c r="BP29" i="24"/>
  <c r="BQ29" i="23"/>
  <c r="BQ31" i="20" l="1"/>
  <c r="BP31" i="21"/>
  <c r="BP32" i="21" s="1"/>
  <c r="AR34" i="21" s="1"/>
  <c r="BP27" i="24"/>
  <c r="BQ27" i="23"/>
  <c r="BP28" i="24"/>
  <c r="BQ28" i="23"/>
  <c r="BP21" i="28"/>
  <c r="BQ21" i="27"/>
  <c r="BP23" i="28"/>
  <c r="BQ23" i="27"/>
  <c r="BP30" i="23"/>
  <c r="BQ30" i="22"/>
  <c r="BP20" i="28"/>
  <c r="BQ20" i="27"/>
  <c r="BP24" i="35"/>
  <c r="BQ24" i="34"/>
  <c r="BP12" i="28"/>
  <c r="BQ12" i="27"/>
  <c r="BP26" i="27"/>
  <c r="BQ26" i="27" s="1"/>
  <c r="BP14" i="28"/>
  <c r="BQ14" i="27"/>
  <c r="BQ18" i="28"/>
  <c r="BP18" i="29"/>
  <c r="BP15" i="28"/>
  <c r="BQ15" i="27"/>
  <c r="BQ13" i="27"/>
  <c r="BP13" i="28"/>
  <c r="BP17" i="28"/>
  <c r="BQ17" i="27"/>
  <c r="BP16" i="28"/>
  <c r="BQ16" i="27"/>
  <c r="BP19" i="29"/>
  <c r="BQ19" i="28"/>
  <c r="BQ25" i="27"/>
  <c r="BP25" i="28"/>
  <c r="BP22" i="28"/>
  <c r="BQ22" i="27"/>
  <c r="BP29" i="25"/>
  <c r="BQ29" i="24"/>
  <c r="BP31" i="22" l="1"/>
  <c r="BP32" i="22" s="1"/>
  <c r="AR34" i="22" s="1"/>
  <c r="BQ31" i="21"/>
  <c r="BQ32" i="21" s="1"/>
  <c r="BP28" i="25"/>
  <c r="BQ28" i="24"/>
  <c r="BQ27" i="24"/>
  <c r="BP27" i="25"/>
  <c r="BP17" i="29"/>
  <c r="BQ17" i="28"/>
  <c r="BP13" i="29"/>
  <c r="BQ13" i="28"/>
  <c r="BP24" i="36"/>
  <c r="BQ24" i="35"/>
  <c r="BP30" i="24"/>
  <c r="BQ30" i="23"/>
  <c r="BP14" i="29"/>
  <c r="BQ14" i="28"/>
  <c r="BP20" i="29"/>
  <c r="BQ20" i="28"/>
  <c r="BP23" i="29"/>
  <c r="BQ23" i="28"/>
  <c r="BQ19" i="29"/>
  <c r="BP19" i="30"/>
  <c r="BQ22" i="28"/>
  <c r="BP22" i="29"/>
  <c r="BQ15" i="28"/>
  <c r="BP15" i="29"/>
  <c r="BP16" i="29"/>
  <c r="BQ16" i="28"/>
  <c r="BP25" i="29"/>
  <c r="BQ25" i="28"/>
  <c r="BQ18" i="29"/>
  <c r="BP18" i="30"/>
  <c r="BP12" i="29"/>
  <c r="BQ12" i="28"/>
  <c r="BP26" i="28"/>
  <c r="BQ26" i="28" s="1"/>
  <c r="BQ21" i="28"/>
  <c r="BP21" i="29"/>
  <c r="BP29" i="26"/>
  <c r="BQ29" i="25"/>
  <c r="BQ31" i="22" l="1"/>
  <c r="BQ32" i="22" s="1"/>
  <c r="BP31" i="23"/>
  <c r="BP32" i="23" s="1"/>
  <c r="AR34" i="23" s="1"/>
  <c r="BQ27" i="25"/>
  <c r="BP27" i="26"/>
  <c r="BQ28" i="25"/>
  <c r="BP28" i="26"/>
  <c r="BP12" i="30"/>
  <c r="BQ12" i="29"/>
  <c r="BP26" i="29"/>
  <c r="BQ26" i="29" s="1"/>
  <c r="BQ16" i="29"/>
  <c r="BP16" i="30"/>
  <c r="BP14" i="30"/>
  <c r="BQ14" i="29"/>
  <c r="BQ24" i="36"/>
  <c r="BP24" i="37"/>
  <c r="BP18" i="31"/>
  <c r="BQ18" i="30"/>
  <c r="BQ15" i="29"/>
  <c r="BP15" i="30"/>
  <c r="BP21" i="30"/>
  <c r="BQ21" i="29"/>
  <c r="BP23" i="30"/>
  <c r="BQ23" i="29"/>
  <c r="BP13" i="30"/>
  <c r="BQ13" i="29"/>
  <c r="BQ22" i="29"/>
  <c r="BP22" i="30"/>
  <c r="BP20" i="30"/>
  <c r="BQ20" i="29"/>
  <c r="BP30" i="25"/>
  <c r="BQ30" i="24"/>
  <c r="BP17" i="30"/>
  <c r="BQ17" i="29"/>
  <c r="BP25" i="30"/>
  <c r="BQ25" i="29"/>
  <c r="BP19" i="31"/>
  <c r="BQ19" i="30"/>
  <c r="BP29" i="27"/>
  <c r="BQ29" i="26"/>
  <c r="BQ31" i="23" l="1"/>
  <c r="BQ32" i="23" s="1"/>
  <c r="BP31" i="24"/>
  <c r="BP32" i="24" s="1"/>
  <c r="AR34" i="24" s="1"/>
  <c r="BP27" i="27"/>
  <c r="BQ27" i="26"/>
  <c r="BP28" i="27"/>
  <c r="BQ28" i="26"/>
  <c r="BP30" i="26"/>
  <c r="BQ30" i="25"/>
  <c r="BP13" i="31"/>
  <c r="BQ13" i="30"/>
  <c r="BP14" i="31"/>
  <c r="BQ14" i="30"/>
  <c r="BP16" i="31"/>
  <c r="BQ16" i="30"/>
  <c r="BP20" i="31"/>
  <c r="BQ20" i="30"/>
  <c r="BP18" i="32"/>
  <c r="BQ18" i="31"/>
  <c r="BP23" i="31"/>
  <c r="BQ23" i="30"/>
  <c r="BP17" i="31"/>
  <c r="BQ17" i="30"/>
  <c r="BP22" i="31"/>
  <c r="BQ22" i="30"/>
  <c r="BP24" i="38"/>
  <c r="BQ24" i="37"/>
  <c r="BP21" i="31"/>
  <c r="BQ21" i="30"/>
  <c r="BP25" i="31"/>
  <c r="BQ25" i="30"/>
  <c r="BP19" i="32"/>
  <c r="BQ19" i="31"/>
  <c r="BP15" i="31"/>
  <c r="BQ15" i="30"/>
  <c r="BP12" i="31"/>
  <c r="BQ12" i="30"/>
  <c r="BP26" i="30"/>
  <c r="BQ26" i="30" s="1"/>
  <c r="BP29" i="28"/>
  <c r="BQ29" i="27"/>
  <c r="BP31" i="25" l="1"/>
  <c r="BP32" i="25" s="1"/>
  <c r="AR34" i="25" s="1"/>
  <c r="BQ31" i="24"/>
  <c r="BQ32" i="24" s="1"/>
  <c r="BQ28" i="27"/>
  <c r="BP28" i="28"/>
  <c r="BQ27" i="27"/>
  <c r="BP27" i="28"/>
  <c r="BP13" i="32"/>
  <c r="BQ13" i="31"/>
  <c r="BQ19" i="32"/>
  <c r="BP19" i="33"/>
  <c r="BQ24" i="38"/>
  <c r="BP24" i="39"/>
  <c r="BP16" i="32"/>
  <c r="BQ16" i="31"/>
  <c r="BP21" i="32"/>
  <c r="BQ21" i="31"/>
  <c r="BP17" i="32"/>
  <c r="BQ17" i="31"/>
  <c r="BP20" i="32"/>
  <c r="BQ20" i="31"/>
  <c r="BP23" i="32"/>
  <c r="BQ23" i="31"/>
  <c r="BP30" i="27"/>
  <c r="BQ30" i="26"/>
  <c r="BP15" i="32"/>
  <c r="BQ15" i="31"/>
  <c r="BP12" i="32"/>
  <c r="BP26" i="31"/>
  <c r="BQ26" i="31" s="1"/>
  <c r="BQ12" i="31"/>
  <c r="BP25" i="32"/>
  <c r="BQ25" i="31"/>
  <c r="BP22" i="32"/>
  <c r="BQ22" i="31"/>
  <c r="BP18" i="33"/>
  <c r="BQ18" i="32"/>
  <c r="BP14" i="32"/>
  <c r="BQ14" i="31"/>
  <c r="BP29" i="29"/>
  <c r="BQ29" i="28"/>
  <c r="BP31" i="26" l="1"/>
  <c r="BP32" i="26" s="1"/>
  <c r="AR34" i="26" s="1"/>
  <c r="BQ31" i="25"/>
  <c r="BQ32" i="25" s="1"/>
  <c r="BP28" i="29"/>
  <c r="BQ28" i="28"/>
  <c r="BP27" i="29"/>
  <c r="BQ27" i="28"/>
  <c r="BP31" i="27"/>
  <c r="BP12" i="33"/>
  <c r="BQ12" i="32"/>
  <c r="BP26" i="32"/>
  <c r="BQ26" i="32" s="1"/>
  <c r="BP30" i="28"/>
  <c r="BQ30" i="27"/>
  <c r="BP17" i="33"/>
  <c r="BQ17" i="32"/>
  <c r="BP19" i="34"/>
  <c r="BQ19" i="33"/>
  <c r="BQ22" i="32"/>
  <c r="BP22" i="33"/>
  <c r="BP23" i="33"/>
  <c r="BQ23" i="32"/>
  <c r="BP21" i="33"/>
  <c r="BQ21" i="32"/>
  <c r="BP14" i="33"/>
  <c r="BQ14" i="32"/>
  <c r="BQ25" i="32"/>
  <c r="BP25" i="33"/>
  <c r="BP15" i="33"/>
  <c r="BQ15" i="32"/>
  <c r="BP20" i="33"/>
  <c r="BQ20" i="32"/>
  <c r="BP16" i="33"/>
  <c r="BQ16" i="32"/>
  <c r="BQ13" i="32"/>
  <c r="BP13" i="33"/>
  <c r="BQ18" i="33"/>
  <c r="BP18" i="34"/>
  <c r="BP24" i="40"/>
  <c r="BQ24" i="39"/>
  <c r="BP29" i="30"/>
  <c r="BQ29" i="29"/>
  <c r="BQ31" i="26" l="1"/>
  <c r="BQ32" i="26" s="1"/>
  <c r="BP31" i="28"/>
  <c r="BP32" i="28" s="1"/>
  <c r="AR34" i="28" s="1"/>
  <c r="BQ31" i="27"/>
  <c r="BQ32" i="27" s="1"/>
  <c r="BP27" i="30"/>
  <c r="BQ27" i="29"/>
  <c r="BP32" i="27"/>
  <c r="AR34" i="27" s="1"/>
  <c r="BQ28" i="29"/>
  <c r="BP28" i="30"/>
  <c r="BP22" i="34"/>
  <c r="BQ22" i="33"/>
  <c r="BP14" i="34"/>
  <c r="BQ14" i="33"/>
  <c r="BP13" i="34"/>
  <c r="BQ13" i="33"/>
  <c r="BQ30" i="28"/>
  <c r="BP30" i="29"/>
  <c r="BQ21" i="33"/>
  <c r="BP21" i="34"/>
  <c r="BP19" i="35"/>
  <c r="BQ19" i="34"/>
  <c r="BQ24" i="40"/>
  <c r="BP24" i="41"/>
  <c r="BP25" i="34"/>
  <c r="BQ25" i="33"/>
  <c r="BP20" i="34"/>
  <c r="BQ20" i="33"/>
  <c r="BP15" i="34"/>
  <c r="BQ15" i="33"/>
  <c r="BP18" i="35"/>
  <c r="BQ18" i="34"/>
  <c r="BP16" i="34"/>
  <c r="BQ16" i="33"/>
  <c r="BP23" i="34"/>
  <c r="BQ23" i="33"/>
  <c r="BP17" i="34"/>
  <c r="BQ17" i="33"/>
  <c r="BP12" i="34"/>
  <c r="BQ12" i="33"/>
  <c r="BP26" i="33"/>
  <c r="BQ26" i="33" s="1"/>
  <c r="BP29" i="31"/>
  <c r="BQ29" i="30"/>
  <c r="BP27" i="31" l="1"/>
  <c r="BQ27" i="30"/>
  <c r="BQ28" i="30"/>
  <c r="BP28" i="31"/>
  <c r="BP31" i="29"/>
  <c r="BP32" i="29" s="1"/>
  <c r="AR34" i="29" s="1"/>
  <c r="BQ31" i="28"/>
  <c r="BQ32" i="28" s="1"/>
  <c r="BP21" i="35"/>
  <c r="BQ21" i="34"/>
  <c r="BP13" i="35"/>
  <c r="BQ13" i="34"/>
  <c r="BP25" i="35"/>
  <c r="BQ25" i="34"/>
  <c r="BP14" i="35"/>
  <c r="BQ14" i="34"/>
  <c r="BP18" i="36"/>
  <c r="BQ18" i="35"/>
  <c r="BP23" i="35"/>
  <c r="BQ23" i="34"/>
  <c r="BP30" i="30"/>
  <c r="BQ30" i="29"/>
  <c r="BP15" i="35"/>
  <c r="BQ15" i="34"/>
  <c r="BQ22" i="34"/>
  <c r="BP22" i="35"/>
  <c r="BP17" i="35"/>
  <c r="BQ17" i="34"/>
  <c r="BP24" i="42"/>
  <c r="BQ24" i="41"/>
  <c r="BP12" i="35"/>
  <c r="BQ12" i="34"/>
  <c r="BP26" i="34"/>
  <c r="BQ26" i="34" s="1"/>
  <c r="BP16" i="35"/>
  <c r="BQ16" i="34"/>
  <c r="BP20" i="35"/>
  <c r="BQ20" i="34"/>
  <c r="BQ19" i="35"/>
  <c r="BP19" i="36"/>
  <c r="BP29" i="32"/>
  <c r="BQ29" i="31"/>
  <c r="BP31" i="30" l="1"/>
  <c r="BP32" i="30" s="1"/>
  <c r="AR34" i="30" s="1"/>
  <c r="BQ31" i="29"/>
  <c r="BQ32" i="29" s="1"/>
  <c r="BP28" i="32"/>
  <c r="BQ28" i="31"/>
  <c r="BP27" i="32"/>
  <c r="BQ27" i="31"/>
  <c r="BP20" i="36"/>
  <c r="BQ20" i="35"/>
  <c r="BP23" i="36"/>
  <c r="BQ23" i="35"/>
  <c r="BP25" i="36"/>
  <c r="BQ25" i="35"/>
  <c r="BQ16" i="35"/>
  <c r="BP16" i="36"/>
  <c r="BQ24" i="42"/>
  <c r="BP24" i="43"/>
  <c r="BP15" i="36"/>
  <c r="BQ15" i="35"/>
  <c r="BQ18" i="36"/>
  <c r="BP18" i="37"/>
  <c r="BP13" i="36"/>
  <c r="BQ13" i="35"/>
  <c r="BP19" i="37"/>
  <c r="BQ19" i="36"/>
  <c r="BP17" i="36"/>
  <c r="BQ17" i="35"/>
  <c r="BP12" i="36"/>
  <c r="BQ12" i="35"/>
  <c r="BP26" i="35"/>
  <c r="BQ26" i="35" s="1"/>
  <c r="BQ22" i="35"/>
  <c r="BP22" i="36"/>
  <c r="BP30" i="31"/>
  <c r="BQ30" i="30"/>
  <c r="BP14" i="36"/>
  <c r="BQ14" i="35"/>
  <c r="BP21" i="36"/>
  <c r="BQ21" i="35"/>
  <c r="BP29" i="33"/>
  <c r="BQ29" i="32"/>
  <c r="BP27" i="33" l="1"/>
  <c r="BQ27" i="32"/>
  <c r="BQ28" i="32"/>
  <c r="BP28" i="33"/>
  <c r="BP31" i="31"/>
  <c r="BP32" i="31" s="1"/>
  <c r="AR34" i="31" s="1"/>
  <c r="BQ31" i="30"/>
  <c r="BQ32" i="30" s="1"/>
  <c r="BP14" i="37"/>
  <c r="BQ14" i="36"/>
  <c r="BP19" i="38"/>
  <c r="BQ19" i="37"/>
  <c r="BP15" i="37"/>
  <c r="BQ15" i="36"/>
  <c r="BP25" i="37"/>
  <c r="BQ25" i="36"/>
  <c r="BP24" i="44"/>
  <c r="BQ24" i="43"/>
  <c r="BP12" i="37"/>
  <c r="BQ12" i="36"/>
  <c r="BP26" i="36"/>
  <c r="BQ26" i="36" s="1"/>
  <c r="BP13" i="37"/>
  <c r="BQ13" i="36"/>
  <c r="BP23" i="37"/>
  <c r="BQ23" i="36"/>
  <c r="BQ18" i="37"/>
  <c r="BP18" i="38"/>
  <c r="BQ21" i="36"/>
  <c r="BP21" i="37"/>
  <c r="BP22" i="37"/>
  <c r="BQ22" i="36"/>
  <c r="BP17" i="37"/>
  <c r="BQ17" i="36"/>
  <c r="BP30" i="32"/>
  <c r="BQ30" i="31"/>
  <c r="BP16" i="37"/>
  <c r="BQ16" i="36"/>
  <c r="BP20" i="37"/>
  <c r="BQ20" i="36"/>
  <c r="BP29" i="34"/>
  <c r="BQ29" i="33"/>
  <c r="BP31" i="32" l="1"/>
  <c r="BP32" i="32" s="1"/>
  <c r="AR34" i="32" s="1"/>
  <c r="BQ31" i="31"/>
  <c r="BQ32" i="31" s="1"/>
  <c r="BQ28" i="33"/>
  <c r="BP28" i="34"/>
  <c r="BQ27" i="33"/>
  <c r="BP27" i="34"/>
  <c r="BP16" i="38"/>
  <c r="BQ16" i="37"/>
  <c r="BP22" i="38"/>
  <c r="BQ22" i="37"/>
  <c r="BP12" i="38"/>
  <c r="BQ12" i="37"/>
  <c r="BP26" i="37"/>
  <c r="BQ26" i="37" s="1"/>
  <c r="BP15" i="38"/>
  <c r="BQ15" i="37"/>
  <c r="BQ21" i="37"/>
  <c r="BP21" i="38"/>
  <c r="BP23" i="38"/>
  <c r="BQ23" i="37"/>
  <c r="BP30" i="33"/>
  <c r="BQ30" i="32"/>
  <c r="BP24" i="45"/>
  <c r="BQ24" i="44"/>
  <c r="BP19" i="39"/>
  <c r="BQ19" i="38"/>
  <c r="BQ18" i="38"/>
  <c r="BP18" i="39"/>
  <c r="BP13" i="38"/>
  <c r="BQ13" i="37"/>
  <c r="BP20" i="38"/>
  <c r="BQ20" i="37"/>
  <c r="BP17" i="38"/>
  <c r="BQ17" i="37"/>
  <c r="BP25" i="38"/>
  <c r="BQ25" i="37"/>
  <c r="BP14" i="38"/>
  <c r="BQ14" i="37"/>
  <c r="BP29" i="35"/>
  <c r="BQ29" i="34"/>
  <c r="BQ28" i="34" l="1"/>
  <c r="BP28" i="35"/>
  <c r="BP27" i="35"/>
  <c r="BQ27" i="34"/>
  <c r="BP31" i="33"/>
  <c r="BQ31" i="32"/>
  <c r="BQ32" i="32" s="1"/>
  <c r="BP18" i="40"/>
  <c r="BQ18" i="39"/>
  <c r="BP22" i="39"/>
  <c r="BQ22" i="38"/>
  <c r="BP30" i="34"/>
  <c r="BQ30" i="33"/>
  <c r="BQ15" i="38"/>
  <c r="BP15" i="39"/>
  <c r="BP19" i="40"/>
  <c r="BQ19" i="39"/>
  <c r="BP16" i="39"/>
  <c r="BQ16" i="38"/>
  <c r="BP14" i="39"/>
  <c r="BQ14" i="38"/>
  <c r="BP23" i="39"/>
  <c r="BQ23" i="38"/>
  <c r="BP17" i="39"/>
  <c r="BQ17" i="38"/>
  <c r="BP20" i="39"/>
  <c r="BQ20" i="38"/>
  <c r="BP25" i="39"/>
  <c r="BQ25" i="38"/>
  <c r="BQ13" i="38"/>
  <c r="BP13" i="39"/>
  <c r="BQ24" i="45"/>
  <c r="BP24" i="46"/>
  <c r="BP21" i="39"/>
  <c r="BQ21" i="38"/>
  <c r="BQ12" i="38"/>
  <c r="BP12" i="39"/>
  <c r="BP26" i="38"/>
  <c r="BQ26" i="38" s="1"/>
  <c r="BP29" i="36"/>
  <c r="BQ29" i="35"/>
  <c r="BP31" i="34" l="1"/>
  <c r="BP32" i="34" s="1"/>
  <c r="AR34" i="34" s="1"/>
  <c r="BQ31" i="33"/>
  <c r="BQ27" i="35"/>
  <c r="BP27" i="36"/>
  <c r="BP28" i="36"/>
  <c r="BQ28" i="35"/>
  <c r="BP32" i="33"/>
  <c r="AR34" i="33" s="1"/>
  <c r="BQ32" i="33"/>
  <c r="BP24" i="47"/>
  <c r="BQ24" i="46"/>
  <c r="BP21" i="40"/>
  <c r="BQ21" i="39"/>
  <c r="BP25" i="40"/>
  <c r="BQ25" i="39"/>
  <c r="BQ16" i="39"/>
  <c r="BP16" i="40"/>
  <c r="BP23" i="40"/>
  <c r="BQ23" i="39"/>
  <c r="BP30" i="35"/>
  <c r="BQ30" i="34"/>
  <c r="BP19" i="41"/>
  <c r="BQ19" i="40"/>
  <c r="BP12" i="40"/>
  <c r="BP26" i="39"/>
  <c r="BQ26" i="39" s="1"/>
  <c r="BQ12" i="39"/>
  <c r="BP13" i="40"/>
  <c r="BQ13" i="39"/>
  <c r="BP20" i="40"/>
  <c r="BQ20" i="39"/>
  <c r="BP15" i="40"/>
  <c r="BQ15" i="39"/>
  <c r="BP22" i="40"/>
  <c r="BQ22" i="39"/>
  <c r="BP14" i="40"/>
  <c r="BQ14" i="39"/>
  <c r="BP17" i="40"/>
  <c r="BQ17" i="39"/>
  <c r="BQ18" i="40"/>
  <c r="BP18" i="41"/>
  <c r="BP29" i="37"/>
  <c r="BQ29" i="36"/>
  <c r="BQ28" i="36" l="1"/>
  <c r="BP28" i="37"/>
  <c r="BP27" i="37"/>
  <c r="BQ27" i="36"/>
  <c r="BP31" i="35"/>
  <c r="BP32" i="35" s="1"/>
  <c r="AR34" i="35" s="1"/>
  <c r="BQ31" i="34"/>
  <c r="BQ32" i="34" s="1"/>
  <c r="BP30" i="36"/>
  <c r="BQ30" i="35"/>
  <c r="BQ25" i="40"/>
  <c r="BP25" i="41"/>
  <c r="BP12" i="41"/>
  <c r="BQ12" i="40"/>
  <c r="BP26" i="40"/>
  <c r="BQ26" i="40" s="1"/>
  <c r="BP14" i="41"/>
  <c r="BQ14" i="40"/>
  <c r="BP20" i="41"/>
  <c r="BQ20" i="40"/>
  <c r="BP23" i="41"/>
  <c r="BQ23" i="40"/>
  <c r="BQ21" i="40"/>
  <c r="BP21" i="41"/>
  <c r="BP18" i="42"/>
  <c r="BQ18" i="41"/>
  <c r="BP19" i="42"/>
  <c r="BQ19" i="41"/>
  <c r="BP16" i="41"/>
  <c r="BQ16" i="40"/>
  <c r="BP13" i="41"/>
  <c r="BQ13" i="40"/>
  <c r="BP24" i="48"/>
  <c r="BQ24" i="47"/>
  <c r="BP17" i="41"/>
  <c r="BQ17" i="40"/>
  <c r="BP15" i="41"/>
  <c r="BQ15" i="40"/>
  <c r="BQ22" i="40"/>
  <c r="BP22" i="41"/>
  <c r="BP29" i="38"/>
  <c r="BQ29" i="37"/>
  <c r="BP31" i="36" l="1"/>
  <c r="BP32" i="36" s="1"/>
  <c r="AR34" i="36" s="1"/>
  <c r="BQ31" i="35"/>
  <c r="BQ32" i="35" s="1"/>
  <c r="BQ27" i="37"/>
  <c r="BP27" i="38"/>
  <c r="BQ28" i="37"/>
  <c r="BP28" i="38"/>
  <c r="BP15" i="42"/>
  <c r="BQ15" i="41"/>
  <c r="BP12" i="42"/>
  <c r="BP26" i="41"/>
  <c r="BQ26" i="41" s="1"/>
  <c r="BQ12" i="41"/>
  <c r="BQ18" i="42"/>
  <c r="BP18" i="43"/>
  <c r="BP20" i="42"/>
  <c r="BQ20" i="41"/>
  <c r="BP25" i="42"/>
  <c r="BQ25" i="41"/>
  <c r="BP17" i="42"/>
  <c r="BQ17" i="41"/>
  <c r="BP21" i="42"/>
  <c r="BQ21" i="41"/>
  <c r="BQ16" i="41"/>
  <c r="BP16" i="42"/>
  <c r="BP14" i="42"/>
  <c r="BQ14" i="41"/>
  <c r="BP13" i="42"/>
  <c r="BQ13" i="41"/>
  <c r="BP22" i="42"/>
  <c r="BQ22" i="41"/>
  <c r="BP24" i="49"/>
  <c r="BQ24" i="48"/>
  <c r="BQ19" i="42"/>
  <c r="BP19" i="43"/>
  <c r="BP23" i="42"/>
  <c r="BQ23" i="41"/>
  <c r="BP30" i="37"/>
  <c r="BQ30" i="36"/>
  <c r="BP29" i="39"/>
  <c r="BQ29" i="38"/>
  <c r="BQ27" i="38" l="1"/>
  <c r="BP27" i="39"/>
  <c r="BP28" i="39"/>
  <c r="BQ28" i="38"/>
  <c r="BP31" i="37"/>
  <c r="BP32" i="37" s="1"/>
  <c r="AR34" i="37" s="1"/>
  <c r="BQ31" i="36"/>
  <c r="BQ32" i="36" s="1"/>
  <c r="BP23" i="43"/>
  <c r="BQ23" i="42"/>
  <c r="BP14" i="43"/>
  <c r="BQ14" i="42"/>
  <c r="BP17" i="43"/>
  <c r="BQ17" i="42"/>
  <c r="BQ16" i="42"/>
  <c r="BP16" i="43"/>
  <c r="BP22" i="43"/>
  <c r="BQ22" i="42"/>
  <c r="BP25" i="43"/>
  <c r="BQ25" i="42"/>
  <c r="BQ12" i="42"/>
  <c r="BP12" i="43"/>
  <c r="BP26" i="42"/>
  <c r="BQ26" i="42" s="1"/>
  <c r="BP19" i="44"/>
  <c r="BQ19" i="43"/>
  <c r="BP24" i="50"/>
  <c r="BQ24" i="49"/>
  <c r="BQ13" i="42"/>
  <c r="BP13" i="43"/>
  <c r="BQ21" i="42"/>
  <c r="BP21" i="43"/>
  <c r="BP20" i="43"/>
  <c r="BQ20" i="42"/>
  <c r="BP30" i="38"/>
  <c r="BQ30" i="37"/>
  <c r="BP18" i="44"/>
  <c r="BQ18" i="43"/>
  <c r="BQ15" i="42"/>
  <c r="BP15" i="43"/>
  <c r="BP29" i="40"/>
  <c r="BQ29" i="39"/>
  <c r="BP31" i="38" l="1"/>
  <c r="BP32" i="38" s="1"/>
  <c r="AR34" i="38" s="1"/>
  <c r="BQ31" i="37"/>
  <c r="BQ32" i="37" s="1"/>
  <c r="BQ28" i="39"/>
  <c r="BP28" i="40"/>
  <c r="BP27" i="40"/>
  <c r="BQ27" i="39"/>
  <c r="BP17" i="44"/>
  <c r="BQ17" i="43"/>
  <c r="BP14" i="44"/>
  <c r="BQ14" i="43"/>
  <c r="BP19" i="45"/>
  <c r="BQ19" i="44"/>
  <c r="BP30" i="39"/>
  <c r="BQ30" i="38"/>
  <c r="BP16" i="44"/>
  <c r="BQ16" i="43"/>
  <c r="BP13" i="44"/>
  <c r="BQ13" i="43"/>
  <c r="BP15" i="44"/>
  <c r="BQ15" i="43"/>
  <c r="BP12" i="44"/>
  <c r="BP26" i="43"/>
  <c r="BQ26" i="43" s="1"/>
  <c r="BQ12" i="43"/>
  <c r="BP20" i="44"/>
  <c r="BQ20" i="43"/>
  <c r="BP23" i="44"/>
  <c r="BQ23" i="43"/>
  <c r="BP22" i="44"/>
  <c r="BQ22" i="43"/>
  <c r="BP24" i="51"/>
  <c r="BQ24" i="50"/>
  <c r="BQ18" i="44"/>
  <c r="BP18" i="45"/>
  <c r="BP21" i="44"/>
  <c r="BQ21" i="43"/>
  <c r="BP25" i="44"/>
  <c r="BQ25" i="43"/>
  <c r="BP29" i="41"/>
  <c r="BQ29" i="40"/>
  <c r="BP27" i="41" l="1"/>
  <c r="BQ27" i="40"/>
  <c r="BP28" i="41"/>
  <c r="BQ28" i="40"/>
  <c r="BP31" i="39"/>
  <c r="BP32" i="39" s="1"/>
  <c r="AR34" i="39" s="1"/>
  <c r="BQ31" i="38"/>
  <c r="BQ32" i="38" s="1"/>
  <c r="BQ18" i="45"/>
  <c r="BP18" i="46"/>
  <c r="BQ22" i="44"/>
  <c r="BP22" i="45"/>
  <c r="BP26" i="44"/>
  <c r="BQ26" i="44" s="1"/>
  <c r="BP13" i="45"/>
  <c r="BQ13" i="44"/>
  <c r="BP19" i="46"/>
  <c r="BQ19" i="45"/>
  <c r="BP23" i="45"/>
  <c r="BQ23" i="44"/>
  <c r="BQ12" i="44"/>
  <c r="BP12" i="45"/>
  <c r="BP16" i="45"/>
  <c r="BQ16" i="44"/>
  <c r="BQ25" i="44"/>
  <c r="BP25" i="45"/>
  <c r="BP14" i="45"/>
  <c r="BQ14" i="44"/>
  <c r="BP24" i="52"/>
  <c r="BQ24" i="51"/>
  <c r="BP20" i="45"/>
  <c r="BQ20" i="44"/>
  <c r="BQ15" i="44"/>
  <c r="BP15" i="45"/>
  <c r="BP21" i="45"/>
  <c r="BQ21" i="44"/>
  <c r="BP30" i="40"/>
  <c r="BQ30" i="39"/>
  <c r="BP17" i="45"/>
  <c r="BQ17" i="44"/>
  <c r="BP29" i="42"/>
  <c r="BQ29" i="41"/>
  <c r="BP31" i="40" l="1"/>
  <c r="BP32" i="40" s="1"/>
  <c r="AR34" i="40" s="1"/>
  <c r="BQ31" i="39"/>
  <c r="BQ32" i="39" s="1"/>
  <c r="BP28" i="42"/>
  <c r="BQ28" i="41"/>
  <c r="BP27" i="42"/>
  <c r="BQ27" i="41"/>
  <c r="BP14" i="46"/>
  <c r="BQ14" i="45"/>
  <c r="BQ13" i="45"/>
  <c r="BP13" i="46"/>
  <c r="BQ25" i="45"/>
  <c r="BP25" i="46"/>
  <c r="BQ30" i="40"/>
  <c r="BP30" i="41"/>
  <c r="BP20" i="46"/>
  <c r="BQ20" i="45"/>
  <c r="BP23" i="46"/>
  <c r="BQ23" i="45"/>
  <c r="BQ22" i="45"/>
  <c r="BP22" i="46"/>
  <c r="BQ21" i="45"/>
  <c r="BP21" i="46"/>
  <c r="BP17" i="46"/>
  <c r="BQ17" i="45"/>
  <c r="BP24" i="53"/>
  <c r="BQ24" i="53" s="1"/>
  <c r="BQ24" i="52"/>
  <c r="BQ16" i="45"/>
  <c r="BP16" i="46"/>
  <c r="BP19" i="47"/>
  <c r="BQ19" i="46"/>
  <c r="BQ18" i="46"/>
  <c r="BP18" i="47"/>
  <c r="BQ15" i="45"/>
  <c r="BP15" i="46"/>
  <c r="BQ12" i="45"/>
  <c r="BP12" i="46"/>
  <c r="BP26" i="45"/>
  <c r="BQ26" i="45" s="1"/>
  <c r="BP29" i="43"/>
  <c r="BQ29" i="42"/>
  <c r="BP27" i="43" l="1"/>
  <c r="BQ27" i="42"/>
  <c r="BQ28" i="42"/>
  <c r="BP28" i="43"/>
  <c r="BP31" i="41"/>
  <c r="BP32" i="41" s="1"/>
  <c r="AR34" i="41" s="1"/>
  <c r="BQ31" i="40"/>
  <c r="BQ32" i="40" s="1"/>
  <c r="BP23" i="47"/>
  <c r="BQ23" i="46"/>
  <c r="BQ25" i="46"/>
  <c r="BP25" i="47"/>
  <c r="BQ21" i="46"/>
  <c r="BP21" i="47"/>
  <c r="BQ13" i="46"/>
  <c r="BP13" i="47"/>
  <c r="BP16" i="47"/>
  <c r="BQ16" i="46"/>
  <c r="BP20" i="47"/>
  <c r="BQ20" i="46"/>
  <c r="BP22" i="47"/>
  <c r="BQ22" i="46"/>
  <c r="BQ12" i="46"/>
  <c r="BP12" i="47"/>
  <c r="BP26" i="46"/>
  <c r="BQ26" i="46" s="1"/>
  <c r="BP30" i="42"/>
  <c r="BQ30" i="41"/>
  <c r="BP15" i="47"/>
  <c r="BQ15" i="46"/>
  <c r="BP18" i="48"/>
  <c r="BQ18" i="47"/>
  <c r="BP19" i="48"/>
  <c r="BQ19" i="47"/>
  <c r="BP17" i="47"/>
  <c r="BQ17" i="46"/>
  <c r="BP14" i="47"/>
  <c r="BQ14" i="46"/>
  <c r="BP29" i="44"/>
  <c r="BQ29" i="43"/>
  <c r="BP31" i="42" l="1"/>
  <c r="BP32" i="42" s="1"/>
  <c r="AR34" i="42" s="1"/>
  <c r="BQ31" i="41"/>
  <c r="BQ32" i="41" s="1"/>
  <c r="BP28" i="44"/>
  <c r="BQ28" i="43"/>
  <c r="BP27" i="44"/>
  <c r="BQ27" i="43"/>
  <c r="BQ18" i="48"/>
  <c r="BP18" i="49"/>
  <c r="BP20" i="48"/>
  <c r="BQ20" i="47"/>
  <c r="BP21" i="48"/>
  <c r="BQ21" i="47"/>
  <c r="BP12" i="48"/>
  <c r="BQ12" i="47"/>
  <c r="BP26" i="47"/>
  <c r="BQ26" i="47" s="1"/>
  <c r="BQ16" i="47"/>
  <c r="BP16" i="48"/>
  <c r="BP25" i="48"/>
  <c r="BQ25" i="47"/>
  <c r="BP19" i="49"/>
  <c r="BQ19" i="48"/>
  <c r="BP17" i="48"/>
  <c r="BQ17" i="47"/>
  <c r="BP15" i="48"/>
  <c r="BQ15" i="47"/>
  <c r="BP22" i="48"/>
  <c r="BQ22" i="47"/>
  <c r="BP13" i="48"/>
  <c r="BQ13" i="47"/>
  <c r="BP14" i="48"/>
  <c r="BQ14" i="47"/>
  <c r="BP30" i="43"/>
  <c r="BQ30" i="42"/>
  <c r="BP23" i="48"/>
  <c r="BQ23" i="47"/>
  <c r="BP29" i="45"/>
  <c r="BQ29" i="44"/>
  <c r="BP27" i="45" l="1"/>
  <c r="BQ27" i="44"/>
  <c r="BP28" i="45"/>
  <c r="BQ28" i="44"/>
  <c r="BP31" i="43"/>
  <c r="BP32" i="43" s="1"/>
  <c r="AR34" i="43" s="1"/>
  <c r="BQ31" i="42"/>
  <c r="BQ32" i="42" s="1"/>
  <c r="BQ13" i="48"/>
  <c r="BP13" i="49"/>
  <c r="BQ21" i="48"/>
  <c r="BP21" i="49"/>
  <c r="BQ16" i="48"/>
  <c r="BP16" i="49"/>
  <c r="BP30" i="44"/>
  <c r="BQ30" i="43"/>
  <c r="BP20" i="49"/>
  <c r="BQ20" i="48"/>
  <c r="BP22" i="49"/>
  <c r="BQ22" i="48"/>
  <c r="BP18" i="50"/>
  <c r="BQ18" i="49"/>
  <c r="BP25" i="49"/>
  <c r="BQ25" i="48"/>
  <c r="BP17" i="49"/>
  <c r="BQ17" i="48"/>
  <c r="BP14" i="49"/>
  <c r="BQ14" i="48"/>
  <c r="BP19" i="50"/>
  <c r="BQ19" i="49"/>
  <c r="BP23" i="49"/>
  <c r="BQ23" i="48"/>
  <c r="BP15" i="49"/>
  <c r="BQ15" i="48"/>
  <c r="BP12" i="49"/>
  <c r="BQ12" i="48"/>
  <c r="BP26" i="48"/>
  <c r="BQ26" i="48" s="1"/>
  <c r="BP29" i="46"/>
  <c r="BQ29" i="45"/>
  <c r="BP31" i="44" l="1"/>
  <c r="BP32" i="44" s="1"/>
  <c r="AR34" i="44" s="1"/>
  <c r="BQ31" i="43"/>
  <c r="BQ32" i="43" s="1"/>
  <c r="BQ28" i="45"/>
  <c r="BP28" i="46"/>
  <c r="BP27" i="46"/>
  <c r="BQ27" i="45"/>
  <c r="BP16" i="50"/>
  <c r="BQ16" i="49"/>
  <c r="BP22" i="50"/>
  <c r="BQ22" i="49"/>
  <c r="BP19" i="51"/>
  <c r="BQ19" i="50"/>
  <c r="BP25" i="50"/>
  <c r="BQ25" i="49"/>
  <c r="BQ20" i="49"/>
  <c r="BP20" i="50"/>
  <c r="BP21" i="50"/>
  <c r="BQ21" i="49"/>
  <c r="BQ15" i="49"/>
  <c r="BP15" i="50"/>
  <c r="BP14" i="50"/>
  <c r="BQ14" i="49"/>
  <c r="BP12" i="50"/>
  <c r="BQ12" i="49"/>
  <c r="BP26" i="49"/>
  <c r="BQ26" i="49" s="1"/>
  <c r="BQ13" i="49"/>
  <c r="BP13" i="50"/>
  <c r="BP18" i="51"/>
  <c r="BQ18" i="50"/>
  <c r="BP23" i="50"/>
  <c r="BQ23" i="49"/>
  <c r="BP17" i="50"/>
  <c r="BQ17" i="49"/>
  <c r="BQ30" i="44"/>
  <c r="BP30" i="45"/>
  <c r="BP29" i="47"/>
  <c r="BQ29" i="46"/>
  <c r="BP27" i="47" l="1"/>
  <c r="BQ27" i="46"/>
  <c r="BP28" i="47"/>
  <c r="BQ28" i="46"/>
  <c r="BP31" i="45"/>
  <c r="BQ31" i="44"/>
  <c r="BQ32" i="44" s="1"/>
  <c r="BP19" i="52"/>
  <c r="BQ19" i="51"/>
  <c r="BP18" i="52"/>
  <c r="BQ18" i="51"/>
  <c r="BP20" i="51"/>
  <c r="BQ20" i="50"/>
  <c r="BP21" i="51"/>
  <c r="BQ21" i="50"/>
  <c r="BP22" i="51"/>
  <c r="BQ22" i="50"/>
  <c r="BP14" i="51"/>
  <c r="BQ14" i="50"/>
  <c r="BP23" i="51"/>
  <c r="BQ23" i="50"/>
  <c r="BP12" i="51"/>
  <c r="BQ12" i="50"/>
  <c r="BP26" i="50"/>
  <c r="BQ26" i="50" s="1"/>
  <c r="BP17" i="51"/>
  <c r="BQ17" i="50"/>
  <c r="BQ13" i="50"/>
  <c r="BP13" i="51"/>
  <c r="BQ15" i="50"/>
  <c r="BP15" i="51"/>
  <c r="BQ30" i="45"/>
  <c r="BP30" i="46"/>
  <c r="BP25" i="51"/>
  <c r="BQ25" i="50"/>
  <c r="BP16" i="51"/>
  <c r="BQ16" i="50"/>
  <c r="BP29" i="48"/>
  <c r="BQ29" i="47"/>
  <c r="BP31" i="46" l="1"/>
  <c r="BP32" i="46" s="1"/>
  <c r="AR34" i="46" s="1"/>
  <c r="BQ31" i="45"/>
  <c r="BQ32" i="45" s="1"/>
  <c r="BP28" i="48"/>
  <c r="BQ28" i="47"/>
  <c r="BP32" i="45"/>
  <c r="AR34" i="45" s="1"/>
  <c r="BP27" i="48"/>
  <c r="BQ27" i="47"/>
  <c r="BP14" i="52"/>
  <c r="BQ14" i="51"/>
  <c r="BQ20" i="51"/>
  <c r="BP20" i="52"/>
  <c r="BP12" i="52"/>
  <c r="BQ12" i="51"/>
  <c r="BP26" i="51"/>
  <c r="BQ26" i="51" s="1"/>
  <c r="BQ30" i="46"/>
  <c r="BP30" i="47"/>
  <c r="BP22" i="52"/>
  <c r="BQ22" i="51"/>
  <c r="BP18" i="53"/>
  <c r="BQ18" i="53" s="1"/>
  <c r="BQ18" i="52"/>
  <c r="BQ13" i="51"/>
  <c r="BP13" i="52"/>
  <c r="BP23" i="52"/>
  <c r="BQ23" i="51"/>
  <c r="BP25" i="52"/>
  <c r="BQ25" i="51"/>
  <c r="BP17" i="52"/>
  <c r="BQ17" i="51"/>
  <c r="BP16" i="52"/>
  <c r="BQ16" i="51"/>
  <c r="BP15" i="52"/>
  <c r="BQ15" i="51"/>
  <c r="BP21" i="52"/>
  <c r="BQ21" i="51"/>
  <c r="BP19" i="53"/>
  <c r="BQ19" i="53" s="1"/>
  <c r="BQ19" i="52"/>
  <c r="BP29" i="49"/>
  <c r="BQ29" i="48"/>
  <c r="BQ28" i="48" l="1"/>
  <c r="BP28" i="49"/>
  <c r="BP27" i="49"/>
  <c r="BQ27" i="48"/>
  <c r="BP31" i="47"/>
  <c r="BQ31" i="46"/>
  <c r="BQ32" i="46" s="1"/>
  <c r="BP23" i="53"/>
  <c r="BQ23" i="53" s="1"/>
  <c r="BQ23" i="52"/>
  <c r="BP21" i="53"/>
  <c r="BQ21" i="53" s="1"/>
  <c r="BQ21" i="52"/>
  <c r="BP17" i="53"/>
  <c r="BQ17" i="53" s="1"/>
  <c r="BQ17" i="52"/>
  <c r="BP13" i="53"/>
  <c r="BQ13" i="53" s="1"/>
  <c r="BQ13" i="52"/>
  <c r="BP22" i="53"/>
  <c r="BQ22" i="53" s="1"/>
  <c r="BQ22" i="52"/>
  <c r="BP12" i="53"/>
  <c r="BQ12" i="52"/>
  <c r="BP26" i="52"/>
  <c r="BQ26" i="52" s="1"/>
  <c r="BQ20" i="52"/>
  <c r="BP20" i="53"/>
  <c r="BQ20" i="53" s="1"/>
  <c r="BQ15" i="52"/>
  <c r="BP15" i="53"/>
  <c r="BQ15" i="53" s="1"/>
  <c r="BP30" i="48"/>
  <c r="BQ30" i="47"/>
  <c r="BP25" i="53"/>
  <c r="BQ25" i="53" s="1"/>
  <c r="BQ25" i="52"/>
  <c r="BQ16" i="52"/>
  <c r="BP16" i="53"/>
  <c r="BQ16" i="53" s="1"/>
  <c r="BP14" i="53"/>
  <c r="BQ14" i="53" s="1"/>
  <c r="BQ14" i="52"/>
  <c r="BQ29" i="49"/>
  <c r="BP29" i="50"/>
  <c r="BP31" i="48" l="1"/>
  <c r="BP32" i="48" s="1"/>
  <c r="AR34" i="48" s="1"/>
  <c r="BQ31" i="47"/>
  <c r="BQ32" i="47" s="1"/>
  <c r="BP27" i="50"/>
  <c r="BQ27" i="49"/>
  <c r="BP32" i="47"/>
  <c r="AR34" i="47" s="1"/>
  <c r="BP28" i="50"/>
  <c r="BQ28" i="49"/>
  <c r="BP30" i="49"/>
  <c r="BQ30" i="48"/>
  <c r="BQ12" i="53"/>
  <c r="BP26" i="53"/>
  <c r="BQ26" i="53" s="1"/>
  <c r="BQ29" i="50"/>
  <c r="BP29" i="51"/>
  <c r="BQ28" i="50" l="1"/>
  <c r="BP28" i="51"/>
  <c r="BP27" i="51"/>
  <c r="BQ27" i="50"/>
  <c r="BP31" i="49"/>
  <c r="BQ31" i="48"/>
  <c r="BQ32" i="48" s="1"/>
  <c r="BQ30" i="49"/>
  <c r="BP30" i="50"/>
  <c r="BP29" i="52"/>
  <c r="BQ29" i="51"/>
  <c r="BQ31" i="49" l="1"/>
  <c r="BP31" i="50"/>
  <c r="BP32" i="50" s="1"/>
  <c r="AR34" i="50" s="1"/>
  <c r="BQ27" i="51"/>
  <c r="BP27" i="52"/>
  <c r="BP32" i="49"/>
  <c r="AR34" i="49" s="1"/>
  <c r="BQ28" i="51"/>
  <c r="BP28" i="52"/>
  <c r="BQ32" i="49"/>
  <c r="BQ30" i="50"/>
  <c r="BP30" i="51"/>
  <c r="BQ29" i="52"/>
  <c r="BP29" i="53"/>
  <c r="BQ29" i="53" s="1"/>
  <c r="BQ27" i="52" l="1"/>
  <c r="BP27" i="53"/>
  <c r="BQ27" i="53" s="1"/>
  <c r="BP31" i="51"/>
  <c r="BP32" i="51" s="1"/>
  <c r="AR34" i="51" s="1"/>
  <c r="BQ31" i="50"/>
  <c r="BQ32" i="50" s="1"/>
  <c r="BP28" i="53"/>
  <c r="BQ28" i="53" s="1"/>
  <c r="BQ28" i="52"/>
  <c r="BP30" i="52"/>
  <c r="BQ30" i="51"/>
  <c r="BQ31" i="51" l="1"/>
  <c r="BQ32" i="51" s="1"/>
  <c r="BP31" i="52"/>
  <c r="BP32" i="52" s="1"/>
  <c r="AR34" i="52" s="1"/>
  <c r="BP30" i="53"/>
  <c r="BQ30" i="52"/>
  <c r="BP31" i="53" l="1"/>
  <c r="BQ31" i="52"/>
  <c r="BQ32" i="52" s="1"/>
  <c r="BQ30" i="53"/>
  <c r="BQ31" i="53" l="1"/>
  <c r="BP31" i="54"/>
  <c r="BP32" i="53"/>
  <c r="AR34" i="53" s="1"/>
  <c r="BQ32" i="53"/>
  <c r="BP30" i="20"/>
  <c r="BP32" i="20" s="1"/>
  <c r="AR34" i="20" s="1"/>
  <c r="BO30" i="20"/>
  <c r="BO32" i="20" s="1"/>
  <c r="AR33" i="20" s="1"/>
  <c r="AX7" i="20" s="1"/>
  <c r="AX8" i="20" s="1"/>
  <c r="AX8" i="21" s="1"/>
  <c r="AX8" i="22" s="1"/>
  <c r="AX8" i="23" s="1"/>
  <c r="AX8" i="24" s="1"/>
  <c r="AX8" i="25" s="1"/>
  <c r="AX8" i="26" s="1"/>
  <c r="AX8" i="27" s="1"/>
  <c r="AX8" i="28" s="1"/>
  <c r="AX8" i="29" s="1"/>
  <c r="AX8" i="30" s="1"/>
  <c r="AX8" i="31" s="1"/>
  <c r="AX8" i="32" s="1"/>
  <c r="AX8" i="33" s="1"/>
  <c r="AX8" i="34" s="1"/>
  <c r="AX8" i="35" s="1"/>
  <c r="AX8" i="36" s="1"/>
  <c r="AX8" i="37" s="1"/>
  <c r="AX8" i="38" s="1"/>
  <c r="AX8" i="39" s="1"/>
  <c r="AX8" i="40" s="1"/>
  <c r="AX8" i="41" s="1"/>
  <c r="AX8" i="42" s="1"/>
  <c r="AX8" i="43" s="1"/>
  <c r="AX8" i="44" s="1"/>
  <c r="AX8" i="45" s="1"/>
  <c r="AX8" i="46" s="1"/>
  <c r="AX8" i="47" s="1"/>
  <c r="AX8" i="48" s="1"/>
  <c r="AX8" i="49" s="1"/>
  <c r="AX8" i="50" s="1"/>
  <c r="AX8" i="51" s="1"/>
  <c r="AX8" i="52" s="1"/>
  <c r="AX8" i="53" s="1"/>
  <c r="BA30" i="20"/>
  <c r="BP31" i="55" l="1"/>
  <c r="BQ31" i="55" s="1"/>
  <c r="BQ31" i="54"/>
  <c r="BQ30" i="20"/>
  <c r="BQ32" i="20" s="1"/>
  <c r="BT31" i="20"/>
  <c r="BA31" i="54" l="1"/>
  <c r="BA31" i="55" s="1"/>
  <c r="BO32" i="54"/>
  <c r="AR33" i="54" s="1"/>
  <c r="AX7" i="54" s="1"/>
  <c r="AX8" i="54" s="1"/>
  <c r="AX8" i="55" s="1"/>
  <c r="AX8" i="56" s="1"/>
  <c r="AX8" i="57" s="1"/>
  <c r="AX8" i="58" s="1"/>
  <c r="AX8" i="59" s="1"/>
  <c r="AX8" i="60" s="1"/>
  <c r="AX8" i="61" s="1"/>
  <c r="AX8" i="62" s="1"/>
  <c r="AX8" i="63" s="1"/>
  <c r="AX8" i="64" s="1"/>
  <c r="AX8" i="65" s="1"/>
  <c r="AX8" i="66" s="1"/>
  <c r="AX8" i="67" s="1"/>
  <c r="AX8" i="68" s="1"/>
  <c r="AX8" i="69" s="1"/>
  <c r="AX8" i="70" s="1"/>
  <c r="AX8" i="71" s="1"/>
  <c r="AX8" i="72" s="1"/>
  <c r="AX8" i="73" s="1"/>
  <c r="AX8" i="74" s="1"/>
  <c r="AX8" i="75" s="1"/>
  <c r="AX8" i="76" s="1"/>
  <c r="AX8" i="77" s="1"/>
  <c r="AX8" i="78" s="1"/>
  <c r="BA30" i="55"/>
  <c r="BA30" i="54"/>
  <c r="BP30" i="54"/>
  <c r="BP30" i="55" s="1"/>
  <c r="BT31" i="54"/>
  <c r="BO30" i="54"/>
  <c r="BS30" i="54"/>
  <c r="BQ30" i="55" l="1"/>
  <c r="BQ32" i="55" s="1"/>
  <c r="BP32" i="55"/>
  <c r="AR34" i="55" s="1"/>
  <c r="BQ30" i="54"/>
  <c r="BQ32" i="54" s="1"/>
  <c r="BP32" i="54"/>
  <c r="AR34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40" authorId="0" shapeId="0" xr:uid="{7C09EA9A-FCDF-4698-BB18-FCC1E59D3929}">
      <text>
        <r>
          <rPr>
            <b/>
            <sz val="15"/>
            <color indexed="81"/>
            <rFont val="Tahoma"/>
            <family val="2"/>
          </rPr>
          <t xml:space="preserve">user: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41" authorId="0" shapeId="0" xr:uid="{39E723FE-1455-4C36-ABE5-F233EF506957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611329FB-651D-46E4-82E4-29B54090B342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6C38C5B1-D25E-416A-A394-4C7973EB0FA0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FF0BAA07-9A24-453F-9050-243D0FC7222E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04188A6B-551B-438C-868D-853D37D94246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38794686-ABFF-46B1-B17D-4B847ECC581A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B54D5396-C875-4902-B3AD-66DEE52760E2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BB9BAFD0-8BDF-42BE-B696-932E6E2823BF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8B2BBF3A-3962-4F0A-ABD6-B874B00DEFB7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2DED74DF-F10A-43CE-BA50-EC37E49793FC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415B0649-795C-4A4C-81F7-23FB445992FC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AC35D4E0-670F-4D75-A36C-3994563FD70B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408B430C-B1E6-432C-AE62-FC98B1C312A9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DACEBFC8-E6DE-4933-9997-ED4AEFD1C9B5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22ADCED6-9E97-46A1-9519-76B4BF22088F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20C1CB5E-0846-4C56-8142-A44363CF655C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D1921B85-5BAC-4C14-936B-F3786A7E287C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8CAEBA30-F5F9-4415-A84C-08E7E68D039F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B1CC03A4-C4D2-42D9-A85C-2CF498735046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FE009B8E-9242-4CB2-A26C-9EFF6EC4B0C7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DC122B6F-C457-4EE1-BFBC-86D88982F557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226DEBBC-83C3-48FD-859C-071EECF6FC75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642BB0D0-17E6-461E-9BEC-F8EB939203E6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C17D9F68-A4AF-48B7-9E6F-A717C83FD49E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FB183417-7EF1-47FB-B064-EFF5CD9A402A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0" authorId="0" shapeId="0" xr:uid="{5A012087-31C7-4296-9DCE-8707F416A479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462.99KG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558.96KG</t>
        </r>
      </text>
    </comment>
    <comment ref="A41" authorId="0" shapeId="0" xr:uid="{A9C352C4-0227-49DF-8857-F5D9AA3DB996}">
      <text>
        <r>
          <rPr>
            <b/>
            <sz val="15"/>
            <color indexed="81"/>
            <rFont val="Tahoma"/>
            <family val="2"/>
          </rPr>
          <t>user:</t>
        </r>
        <r>
          <rPr>
            <sz val="15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細明體"/>
            <family val="3"/>
            <charset val="136"/>
          </rPr>
          <t>水溝</t>
        </r>
        <r>
          <rPr>
            <sz val="15"/>
            <color indexed="81"/>
            <rFont val="Tahoma"/>
            <family val="2"/>
          </rPr>
          <t xml:space="preserve">*6.9M3
</t>
        </r>
        <r>
          <rPr>
            <sz val="15"/>
            <color indexed="81"/>
            <rFont val="細明體"/>
            <family val="3"/>
            <charset val="136"/>
          </rPr>
          <t>地坪</t>
        </r>
        <r>
          <rPr>
            <sz val="15"/>
            <color indexed="81"/>
            <rFont val="Tahoma"/>
            <family val="2"/>
          </rPr>
          <t>*7.48M3</t>
        </r>
      </text>
    </comment>
  </commentList>
</comments>
</file>

<file path=xl/sharedStrings.xml><?xml version="1.0" encoding="utf-8"?>
<sst xmlns="http://schemas.openxmlformats.org/spreadsheetml/2006/main" count="10174" uniqueCount="141">
  <si>
    <t>公共工程施工日誌</t>
    <phoneticPr fontId="3" type="noConversion"/>
  </si>
  <si>
    <t>表報編號：</t>
    <phoneticPr fontId="3" type="noConversion"/>
  </si>
  <si>
    <t>本日天氣:</t>
    <phoneticPr fontId="3" type="noConversion"/>
  </si>
  <si>
    <t>上午：</t>
    <phoneticPr fontId="3" type="noConversion"/>
  </si>
  <si>
    <t>晴</t>
    <phoneticPr fontId="3" type="noConversion"/>
  </si>
  <si>
    <t>下午:</t>
    <phoneticPr fontId="3" type="noConversion"/>
  </si>
  <si>
    <t>日期：</t>
    <phoneticPr fontId="3" type="noConversion"/>
  </si>
  <si>
    <t>工程名稱</t>
    <phoneticPr fontId="3" type="noConversion"/>
  </si>
  <si>
    <t>承攬廠商名稱</t>
    <phoneticPr fontId="3" type="noConversion"/>
  </si>
  <si>
    <t>齊全土木包工業</t>
    <phoneticPr fontId="3" type="noConversion"/>
  </si>
  <si>
    <t>核定工期</t>
    <phoneticPr fontId="3" type="noConversion"/>
  </si>
  <si>
    <t>天</t>
    <phoneticPr fontId="3" type="noConversion"/>
  </si>
  <si>
    <t>累計工期</t>
    <phoneticPr fontId="3" type="noConversion"/>
  </si>
  <si>
    <t>剩餘工期</t>
    <phoneticPr fontId="3" type="noConversion"/>
  </si>
  <si>
    <t>工期展廷天數</t>
    <phoneticPr fontId="3" type="noConversion"/>
  </si>
  <si>
    <t>開 工 日 期</t>
    <phoneticPr fontId="3" type="noConversion"/>
  </si>
  <si>
    <t>完  工  日  期</t>
    <phoneticPr fontId="3" type="noConversion"/>
  </si>
  <si>
    <t>本日預定進度(%)</t>
    <phoneticPr fontId="3" type="noConversion"/>
  </si>
  <si>
    <t>本日實際進度(%)</t>
    <phoneticPr fontId="3" type="noConversion"/>
  </si>
  <si>
    <t>累計預定進度(%)</t>
    <phoneticPr fontId="3" type="noConversion"/>
  </si>
  <si>
    <t>累計實際進度(%)</t>
    <phoneticPr fontId="3" type="noConversion"/>
  </si>
  <si>
    <t>一、依施工計劃書執行按圖施工概況(含約定之重要施工項目及完成數量等)等：</t>
    <phoneticPr fontId="3" type="noConversion"/>
  </si>
  <si>
    <t>項次</t>
    <phoneticPr fontId="3" type="noConversion"/>
  </si>
  <si>
    <t>施工項目</t>
    <phoneticPr fontId="3" type="noConversion"/>
  </si>
  <si>
    <t>單位</t>
    <phoneticPr fontId="3" type="noConversion"/>
  </si>
  <si>
    <t>契約數量</t>
    <phoneticPr fontId="3" type="noConversion"/>
  </si>
  <si>
    <t>本日完成數量</t>
    <phoneticPr fontId="3" type="noConversion"/>
  </si>
  <si>
    <t>累計完成數量</t>
    <phoneticPr fontId="3" type="noConversion"/>
  </si>
  <si>
    <t>備註</t>
    <phoneticPr fontId="3" type="noConversion"/>
  </si>
  <si>
    <t>本日完成金額</t>
    <phoneticPr fontId="3" type="noConversion"/>
  </si>
  <si>
    <t>累計完成金額</t>
    <phoneticPr fontId="3" type="noConversion"/>
  </si>
  <si>
    <t>M</t>
    <phoneticPr fontId="3" type="noConversion"/>
  </si>
  <si>
    <t>式</t>
    <phoneticPr fontId="3" type="noConversion"/>
  </si>
  <si>
    <t>M2</t>
    <phoneticPr fontId="3" type="noConversion"/>
  </si>
  <si>
    <t>組</t>
    <phoneticPr fontId="3" type="noConversion"/>
  </si>
  <si>
    <t>本日合計金額</t>
    <phoneticPr fontId="3" type="noConversion"/>
  </si>
  <si>
    <t>累計合計金額</t>
    <phoneticPr fontId="3" type="noConversion"/>
  </si>
  <si>
    <t>本日完成金額</t>
  </si>
  <si>
    <t>累計完成金額</t>
  </si>
  <si>
    <t>營造業專業工程特定施工項目</t>
    <phoneticPr fontId="3" type="noConversion"/>
  </si>
  <si>
    <t>A.</t>
    <phoneticPr fontId="3" type="noConversion"/>
  </si>
  <si>
    <t>B.</t>
    <phoneticPr fontId="3" type="noConversion"/>
  </si>
  <si>
    <t>二、工地材料管理概況(含約定之重要材料使用情況及數量等)：</t>
    <phoneticPr fontId="3" type="noConversion"/>
  </si>
  <si>
    <t>材料名稱</t>
    <phoneticPr fontId="3" type="noConversion"/>
  </si>
  <si>
    <t>設計數量</t>
    <phoneticPr fontId="3" type="noConversion"/>
  </si>
  <si>
    <t>本日使用數量</t>
    <phoneticPr fontId="3" type="noConversion"/>
  </si>
  <si>
    <t>累計使用數量</t>
    <phoneticPr fontId="3" type="noConversion"/>
  </si>
  <si>
    <t>三、工地人員及機具管理（含約定之出工人數及機具使用情形及數量）:</t>
    <phoneticPr fontId="3" type="noConversion"/>
  </si>
  <si>
    <t>工別</t>
    <phoneticPr fontId="3" type="noConversion"/>
  </si>
  <si>
    <t>本日人數</t>
    <phoneticPr fontId="3" type="noConversion"/>
  </si>
  <si>
    <t>累計人數</t>
    <phoneticPr fontId="3" type="noConversion"/>
  </si>
  <si>
    <t>機具名稱</t>
    <phoneticPr fontId="3" type="noConversion"/>
  </si>
  <si>
    <t>累計完成數量</t>
  </si>
  <si>
    <t>技術工</t>
    <phoneticPr fontId="3" type="noConversion"/>
  </si>
  <si>
    <t>挖土機</t>
    <phoneticPr fontId="3" type="noConversion"/>
  </si>
  <si>
    <t>小工</t>
    <phoneticPr fontId="3" type="noConversion"/>
  </si>
  <si>
    <t>鏟土機</t>
    <phoneticPr fontId="3" type="noConversion"/>
  </si>
  <si>
    <t>四、本日施工項目是否有須依「營造業專業工程持定施工項目應置之技術士總類、比率或人數標準表」規定</t>
    <phoneticPr fontId="3" type="noConversion"/>
  </si>
  <si>
    <r>
      <t xml:space="preserve">    應設置技術士之專業工程:□有(施工項目內容:                       )</t>
    </r>
    <r>
      <rPr>
        <sz val="12"/>
        <rFont val="標楷體"/>
        <family val="1"/>
        <charset val="136"/>
      </rPr>
      <t>■</t>
    </r>
    <r>
      <rPr>
        <sz val="12"/>
        <rFont val="標楷體"/>
        <family val="4"/>
        <charset val="136"/>
      </rPr>
      <t>無(此項如勾選"有"，則應</t>
    </r>
    <phoneticPr fontId="3" type="noConversion"/>
  </si>
  <si>
    <t>　　填寫「公共工程施工日誌之技術士簽章表」）</t>
    <phoneticPr fontId="3" type="noConversion"/>
  </si>
  <si>
    <t>五、工地勞工安全衛生事項之督導、公共環境與安全之維護及其他工地行政事務：</t>
    <phoneticPr fontId="3" type="noConversion"/>
  </si>
  <si>
    <t xml:space="preserve">  (一)施工前檢查事項：</t>
    <phoneticPr fontId="3" type="noConversion"/>
  </si>
  <si>
    <t xml:space="preserve">   1.實施勤前教育(含工地預防災變及危害告知)：■有 □無</t>
    <phoneticPr fontId="3" type="noConversion"/>
  </si>
  <si>
    <t xml:space="preserve">   2.確認新進勞工是否提報勞工保險(或其他商業保險)資料及安全衛生教育訓練紀錄：■有□無□無新進勞工</t>
    <phoneticPr fontId="3" type="noConversion"/>
  </si>
  <si>
    <t xml:space="preserve">   3.檢查勞工個人防護具：■有 □無</t>
    <phoneticPr fontId="3" type="noConversion"/>
  </si>
  <si>
    <t>(二)其他事項：</t>
    <phoneticPr fontId="3" type="noConversion"/>
  </si>
  <si>
    <t>六、施工取樣試驗紀錄：</t>
    <phoneticPr fontId="3" type="noConversion"/>
  </si>
  <si>
    <t>七、通知協力廠商辦理事項：</t>
    <phoneticPr fontId="3" type="noConversion"/>
  </si>
  <si>
    <t>八、重要事項紀錄：申報開工，工程保險投保/假設工程</t>
    <phoneticPr fontId="3" type="noConversion"/>
  </si>
  <si>
    <t>簽章；【工地主任】(註3)</t>
    <phoneticPr fontId="3" type="noConversion"/>
  </si>
  <si>
    <t>註1.依營造業法第32第1項第2款規定，工地主任應按日填報施工日誌</t>
    <phoneticPr fontId="3" type="noConversion"/>
  </si>
  <si>
    <t>　2.本施工日誌格式僅供參考，惟原則應包含上開欄位，各機關亦得依工程性質及契約約定事項自行增訂之。</t>
    <phoneticPr fontId="3" type="noConversion"/>
  </si>
  <si>
    <t xml:space="preserve">  3.本工程依營業法第30條規定須置工地主任者，由工地主任簽章；依上開規定免置工地主任者，則由營造業法第32條</t>
    <phoneticPr fontId="3" type="noConversion"/>
  </si>
  <si>
    <t xml:space="preserve">    第2項所定之人員簽章。廠商非屬營造業者,由工地負責人簽章。</t>
    <phoneticPr fontId="3" type="noConversion"/>
  </si>
  <si>
    <t xml:space="preserve">  4.契約工期如有修正，應填修正後之契約工期，含展延工期及不計工期天數；如有依契約變更設計，預定進度及實際</t>
    <phoneticPr fontId="3" type="noConversion"/>
  </si>
  <si>
    <t>　　進度應填變更設計後計算之進度。</t>
    <phoneticPr fontId="3" type="noConversion"/>
  </si>
  <si>
    <t>　5.上開重要事項記錄包含(1)主辦機關及監造單位指示波(2)工地遇緊急異常狀況之通報處理情形(3)本日是否由專任工</t>
    <phoneticPr fontId="3" type="noConversion"/>
  </si>
  <si>
    <t xml:space="preserve">    程人員督察按圖施工，解決施工技術問題等。</t>
    <phoneticPr fontId="3" type="noConversion"/>
  </si>
  <si>
    <t xml:space="preserve">  6.公共工程屬建築物者，請依內政部99年2月5日台內營字第0990800804號令頒之「建築物施工日誌」</t>
    <phoneticPr fontId="3" type="noConversion"/>
  </si>
  <si>
    <t>113年育英樓排水改善工程</t>
    <phoneticPr fontId="3" type="noConversion"/>
  </si>
  <si>
    <t>直接工程</t>
    <phoneticPr fontId="3" type="noConversion"/>
  </si>
  <si>
    <t>壹.</t>
    <phoneticPr fontId="3" type="noConversion"/>
  </si>
  <si>
    <t>工程告示牌、職業安全衛生告示牌與交通管制設施(租用)</t>
    <phoneticPr fontId="3" type="noConversion"/>
  </si>
  <si>
    <t>施工圍籬(租用)</t>
    <phoneticPr fontId="3" type="noConversion"/>
  </si>
  <si>
    <t>施工動線開闢及損壞復原</t>
    <phoneticPr fontId="3" type="noConversion"/>
  </si>
  <si>
    <t>測量與放樣</t>
    <phoneticPr fontId="3" type="noConversion"/>
  </si>
  <si>
    <t>既有水溝清淤(含移除水溝內樹木竄根)，破損處以樹脂水泥砂漿整平，外側溝壁以樹脂水泥砂漿打底至與鋪面齊平</t>
    <phoneticPr fontId="3" type="noConversion"/>
  </si>
  <si>
    <t>既有水溝安裝鍍鋅鋼板</t>
    <phoneticPr fontId="3" type="noConversion"/>
  </si>
  <si>
    <t>新設RC水溝</t>
    <phoneticPr fontId="3" type="noConversion"/>
  </si>
  <si>
    <t>設置鍍鋅鋼材烤漆止滑細縫水溝蓋含框</t>
    <phoneticPr fontId="3" type="noConversion"/>
  </si>
  <si>
    <t>切割打除既有地坪，整地，底土壓實</t>
    <phoneticPr fontId="3" type="noConversion"/>
  </si>
  <si>
    <t>新設RC地坪與斜坡，面層抿石子</t>
    <phoneticPr fontId="3" type="noConversion"/>
  </si>
  <si>
    <t>北側圍牆邊陰井新設不鏽鋼沉水馬達220V/110V 1HP以上(含工帶料，需配浮球開關)，抽水至圍牆外水溝</t>
    <phoneticPr fontId="3" type="noConversion"/>
  </si>
  <si>
    <t>西側既有走廊上水溝格柵蓋板，設置化妝蓋板含框，周邊復原</t>
    <phoneticPr fontId="3" type="noConversion"/>
  </si>
  <si>
    <t>營建廢棄物清除與環境清潔</t>
    <phoneticPr fontId="3" type="noConversion"/>
  </si>
  <si>
    <t>材料檢驗費用</t>
    <phoneticPr fontId="3" type="noConversion"/>
  </si>
  <si>
    <t>職業安全衛生管理費 (壹*1%)</t>
    <phoneticPr fontId="3" type="noConversion"/>
  </si>
  <si>
    <t>工程品質管制作業費 (壹*1%)</t>
    <phoneticPr fontId="3" type="noConversion"/>
  </si>
  <si>
    <t>包商利潤及管理費 (約壹*7%)</t>
    <phoneticPr fontId="3" type="noConversion"/>
  </si>
  <si>
    <t>保險費</t>
    <phoneticPr fontId="3" type="noConversion"/>
  </si>
  <si>
    <t>營業稅 ((壹~伍)*5%)</t>
    <phoneticPr fontId="3" type="noConversion"/>
  </si>
  <si>
    <t>貳</t>
    <phoneticPr fontId="3" type="noConversion"/>
  </si>
  <si>
    <t>參</t>
    <phoneticPr fontId="3" type="noConversion"/>
  </si>
  <si>
    <t>肆</t>
    <phoneticPr fontId="3" type="noConversion"/>
  </si>
  <si>
    <t>伍</t>
    <phoneticPr fontId="3" type="noConversion"/>
  </si>
  <si>
    <t>陸</t>
    <phoneticPr fontId="3" type="noConversion"/>
  </si>
  <si>
    <t>合計(壹)</t>
    <phoneticPr fontId="3" type="noConversion"/>
  </si>
  <si>
    <t>發包工程費合計 (壹~陸)</t>
    <phoneticPr fontId="3" type="noConversion"/>
  </si>
  <si>
    <t>契約單價金額</t>
    <phoneticPr fontId="3" type="noConversion"/>
  </si>
  <si>
    <t>契約總額</t>
    <phoneticPr fontId="3" type="noConversion"/>
  </si>
  <si>
    <t>八、重要事項紀錄：備料</t>
    <phoneticPr fontId="3" type="noConversion"/>
  </si>
  <si>
    <r>
      <t>八、重要事項紀錄：星期四依契約規定,本日不計入工期</t>
    </r>
    <r>
      <rPr>
        <sz val="12"/>
        <rFont val="新細明體"/>
        <family val="1"/>
        <charset val="136"/>
      </rPr>
      <t>。</t>
    </r>
    <phoneticPr fontId="3" type="noConversion"/>
  </si>
  <si>
    <t>八、重要事項紀錄：星期三依契約規定,本日不計入工期。</t>
    <phoneticPr fontId="3" type="noConversion"/>
  </si>
  <si>
    <t>八、重要事項紀錄：星期二依契約規定,本日不計入工期。</t>
    <phoneticPr fontId="3" type="noConversion"/>
  </si>
  <si>
    <t>八、重要事項紀錄：星期一依契約規定,本日不計入工期。</t>
    <phoneticPr fontId="3" type="noConversion"/>
  </si>
  <si>
    <r>
      <t>八、重要事項紀錄：星期五依契約規定,本日不計入工期</t>
    </r>
    <r>
      <rPr>
        <sz val="12"/>
        <rFont val="標楷體"/>
        <family val="1"/>
        <charset val="136"/>
      </rPr>
      <t>。</t>
    </r>
    <phoneticPr fontId="3" type="noConversion"/>
  </si>
  <si>
    <t>八、重要事項紀錄：星期四依契約規定,本日不計入工期。</t>
    <phoneticPr fontId="3" type="noConversion"/>
  </si>
  <si>
    <t>八、重要事項紀錄：星期五依契約規定,本日不計入工期。</t>
    <phoneticPr fontId="3" type="noConversion"/>
  </si>
  <si>
    <t xml:space="preserve">   2.確認新進勞工是否提報勞工保險(或其他商業保險)資料及安全衛生教育訓練紀錄：□有□無■無新進勞工</t>
    <phoneticPr fontId="3" type="noConversion"/>
  </si>
  <si>
    <t>八、重要事項紀錄：依契約規定,本日不計入工期。</t>
    <phoneticPr fontId="3" type="noConversion"/>
  </si>
  <si>
    <t>八、重要事項紀錄：施工圍籬/測量與放樣/既有水溝清淤</t>
    <phoneticPr fontId="3" type="noConversion"/>
  </si>
  <si>
    <t>八、重要事項紀錄：既有水溝清淤</t>
    <phoneticPr fontId="3" type="noConversion"/>
  </si>
  <si>
    <t>八、重要事項紀錄：既有水溝清淤/切割打除既有地坪</t>
    <phoneticPr fontId="3" type="noConversion"/>
  </si>
  <si>
    <t>八、重要事項紀錄：既有水溝清淤(含移除水溝內樹木竄根)</t>
    <phoneticPr fontId="3" type="noConversion"/>
  </si>
  <si>
    <t>八、重要事項紀錄：營建廢棄物清除與環境清潔</t>
    <phoneticPr fontId="3" type="noConversion"/>
  </si>
  <si>
    <t>雨</t>
    <phoneticPr fontId="3" type="noConversion"/>
  </si>
  <si>
    <t>八、重要事項紀錄：下雨無法施工</t>
    <phoneticPr fontId="3" type="noConversion"/>
  </si>
  <si>
    <t>陰</t>
    <phoneticPr fontId="3" type="noConversion"/>
  </si>
  <si>
    <t>六、施工取樣試驗紀錄：鋼筋抗拉抗彎試驗取樣(1組)</t>
    <phoneticPr fontId="3" type="noConversion"/>
  </si>
  <si>
    <t>八、重要事項紀錄：鋼筋進場/新設RC水溝-鋼筋綁紮/模板</t>
    <phoneticPr fontId="3" type="noConversion"/>
  </si>
  <si>
    <t>D10鋼筋</t>
    <phoneticPr fontId="3" type="noConversion"/>
  </si>
  <si>
    <t>KG</t>
    <phoneticPr fontId="3" type="noConversion"/>
  </si>
  <si>
    <t>預拌混凝土,210kgf/cm2</t>
    <phoneticPr fontId="3" type="noConversion"/>
  </si>
  <si>
    <t>M3</t>
    <phoneticPr fontId="3" type="noConversion"/>
  </si>
  <si>
    <t xml:space="preserve">八、重要事項紀錄：新設RC水溝-預拌混凝土,210kgf/cm2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</si>
  <si>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八、重要事項紀錄：新設RC水溝-金屬免拆模板/設置鍍鋅鋼材烤漆止滑細縫水溝蓋含框/既有地坪，整地，底土壓實</t>
    <phoneticPr fontId="3" type="noConversion"/>
  </si>
  <si>
    <t>八、重要事項紀錄：施工動線開闢/切割打除既有地坪</t>
    <phoneticPr fontId="3" type="noConversion"/>
  </si>
  <si>
    <t>八、重要事項紀錄：新設RC水溝/新設RC地坪與斜坡，面層抿石子</t>
    <phoneticPr fontId="3" type="noConversion"/>
  </si>
  <si>
    <t>八、重要事項紀錄：新設RC水溝/新設RC地坪與斜坡，面層抿石子/</t>
    <phoneticPr fontId="3" type="noConversion"/>
  </si>
  <si>
    <t>八、重要事項紀錄：西側既有走廊上水溝格柵蓋板，設置化妝蓋板含框，周邊復原</t>
    <phoneticPr fontId="3" type="noConversion"/>
  </si>
  <si>
    <t>六、施工取樣試驗紀錄：混凝土抗壓試驗(1組)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</si>
</sst>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[$-404]e&quot;年&quot;m&quot;月&quot;d&quot;日&quot;;@"/>
    <numFmt numFmtId="177" formatCode="[$-404]aaaa;@"/>
    <numFmt numFmtId="178" formatCode="[$-404]ggge&quot;年&quot;m&quot;月&quot;d&quot;日&quot;;@"/>
    <numFmt numFmtId="179" formatCode="_-* #,##0_-;\-* #,##0_-;_-* &quot;-&quot;??_-;_-@_-"/>
    <numFmt numFmtId="180" formatCode="m&quot;月&quot;d&quot;日&quot;"/>
    <numFmt numFmtId="181" formatCode="0.000%"/>
    <numFmt numFmtId="182" formatCode="#,##0_);[Red]\(#,##0\)"/>
    <numFmt numFmtId="183" formatCode="_-* #,##0.0_-;\-* #,##0.0_-;_-* &quot;-&quot;??_-;_-@_-"/>
    <numFmt numFmtId="184" formatCode="#,##0.00;[Red]#,##0.00"/>
    <numFmt numFmtId="185" formatCode="0.00_);[Red]\(0.00\)"/>
    <numFmt numFmtId="186" formatCode="_-&quot;$&quot;* #,##0.000_-;\-&quot;$&quot;* #,##0.000_-;_-&quot;$&quot;* &quot;-&quot;???_-;_-@_-"/>
  </numFmts>
  <fonts count="20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標楷體"/>
      <family val="4"/>
      <charset val="136"/>
    </font>
    <font>
      <sz val="9"/>
      <name val="新細明體"/>
      <family val="1"/>
      <charset val="136"/>
    </font>
    <font>
      <sz val="10"/>
      <name val="標楷體"/>
      <family val="4"/>
      <charset val="136"/>
    </font>
    <font>
      <sz val="10"/>
      <name val="新細明體"/>
      <family val="1"/>
      <charset val="136"/>
    </font>
    <font>
      <sz val="12"/>
      <name val="標楷體"/>
      <family val="4"/>
      <charset val="136"/>
    </font>
    <font>
      <sz val="10"/>
      <color indexed="10"/>
      <name val="新細明體"/>
      <family val="1"/>
      <charset val="136"/>
    </font>
    <font>
      <sz val="10"/>
      <color indexed="10"/>
      <name val="標楷體"/>
      <family val="4"/>
      <charset val="136"/>
    </font>
    <font>
      <sz val="12"/>
      <color indexed="10"/>
      <name val="新細明體"/>
      <family val="1"/>
      <charset val="136"/>
    </font>
    <font>
      <b/>
      <sz val="12"/>
      <name val="標楷體"/>
      <family val="4"/>
      <charset val="136"/>
    </font>
    <font>
      <sz val="10"/>
      <color rgb="FFFF0000"/>
      <name val="標楷體"/>
      <family val="4"/>
      <charset val="136"/>
    </font>
    <font>
      <sz val="11"/>
      <name val="標楷體"/>
      <family val="4"/>
      <charset val="136"/>
    </font>
    <font>
      <sz val="12"/>
      <name val="標楷體"/>
      <family val="1"/>
      <charset val="136"/>
    </font>
    <font>
      <sz val="10"/>
      <color rgb="FFFF0000"/>
      <name val="新細明體"/>
      <family val="1"/>
      <charset val="136"/>
    </font>
    <font>
      <sz val="10"/>
      <color rgb="FFED0000"/>
      <name val="新細明體"/>
      <family val="1"/>
      <charset val="136"/>
    </font>
    <font>
      <sz val="15"/>
      <color indexed="81"/>
      <name val="Tahoma"/>
      <family val="2"/>
    </font>
    <font>
      <b/>
      <sz val="15"/>
      <color indexed="81"/>
      <name val="Tahoma"/>
      <family val="2"/>
    </font>
    <font>
      <sz val="15"/>
      <color indexed="81"/>
      <name val="細明體"/>
      <family val="3"/>
      <charset val="136"/>
    </font>
    <font>
      <sz val="12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10" fontId="4" fillId="0" borderId="0" xfId="3" applyNumberFormat="1" applyFont="1" applyAlignment="1">
      <alignment horizontal="center" vertical="center"/>
    </xf>
    <xf numFmtId="43" fontId="4" fillId="0" borderId="0" xfId="3" applyNumberFormat="1" applyFont="1" applyAlignment="1">
      <alignment horizontal="center" vertical="center"/>
    </xf>
    <xf numFmtId="10" fontId="0" fillId="0" borderId="0" xfId="3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178" fontId="4" fillId="0" borderId="0" xfId="3" applyNumberFormat="1" applyFont="1" applyAlignment="1">
      <alignment horizontal="center" vertical="center"/>
    </xf>
    <xf numFmtId="179" fontId="4" fillId="0" borderId="0" xfId="1" applyNumberFormat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179" fontId="0" fillId="0" borderId="0" xfId="1" applyNumberFormat="1" applyFont="1">
      <alignment vertical="center"/>
    </xf>
    <xf numFmtId="10" fontId="7" fillId="0" borderId="0" xfId="3" applyNumberFormat="1" applyFont="1">
      <alignment vertical="center"/>
    </xf>
    <xf numFmtId="43" fontId="8" fillId="0" borderId="0" xfId="1" applyFont="1" applyAlignment="1">
      <alignment horizontal="center" vertical="center"/>
    </xf>
    <xf numFmtId="179" fontId="7" fillId="0" borderId="0" xfId="1" applyNumberFormat="1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9" fontId="5" fillId="0" borderId="0" xfId="1" applyNumberFormat="1" applyFont="1" applyAlignment="1">
      <alignment horizontal="right" vertical="center"/>
    </xf>
    <xf numFmtId="180" fontId="5" fillId="0" borderId="0" xfId="0" quotePrefix="1" applyNumberFormat="1" applyFont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81" fontId="5" fillId="0" borderId="0" xfId="3" applyNumberFormat="1" applyFont="1">
      <alignment vertical="center"/>
    </xf>
    <xf numFmtId="181" fontId="5" fillId="0" borderId="0" xfId="0" applyNumberFormat="1" applyFont="1">
      <alignment vertical="center"/>
    </xf>
    <xf numFmtId="0" fontId="0" fillId="0" borderId="0" xfId="0" quotePrefix="1" applyAlignment="1">
      <alignment horizontal="center" vertical="center"/>
    </xf>
    <xf numFmtId="0" fontId="4" fillId="0" borderId="0" xfId="3" applyNumberFormat="1" applyFont="1" applyAlignment="1">
      <alignment horizontal="center" vertical="center"/>
    </xf>
    <xf numFmtId="181" fontId="4" fillId="0" borderId="0" xfId="3" applyNumberFormat="1" applyFont="1" applyAlignment="1">
      <alignment horizontal="center" vertical="center"/>
    </xf>
    <xf numFmtId="181" fontId="0" fillId="0" borderId="0" xfId="3" applyNumberFormat="1" applyFont="1">
      <alignment vertical="center"/>
    </xf>
    <xf numFmtId="10" fontId="6" fillId="0" borderId="0" xfId="3" applyNumberFormat="1" applyFont="1" applyAlignment="1">
      <alignment horizontal="center" vertical="center"/>
    </xf>
    <xf numFmtId="181" fontId="6" fillId="0" borderId="0" xfId="3" applyNumberFormat="1" applyFont="1" applyAlignment="1">
      <alignment horizontal="center" vertical="center"/>
    </xf>
    <xf numFmtId="183" fontId="4" fillId="0" borderId="0" xfId="1" applyNumberFormat="1" applyFont="1" applyAlignment="1">
      <alignment horizontal="center" vertical="center"/>
    </xf>
    <xf numFmtId="2" fontId="4" fillId="0" borderId="0" xfId="3" applyNumberFormat="1" applyFont="1" applyAlignment="1">
      <alignment horizontal="center" vertical="center"/>
    </xf>
    <xf numFmtId="43" fontId="5" fillId="0" borderId="0" xfId="1" applyFont="1">
      <alignment vertical="center"/>
    </xf>
    <xf numFmtId="43" fontId="11" fillId="0" borderId="0" xfId="1" applyFont="1" applyAlignment="1">
      <alignment horizontal="center" vertical="center"/>
    </xf>
    <xf numFmtId="10" fontId="4" fillId="0" borderId="0" xfId="3" applyNumberFormat="1" applyFont="1" applyBorder="1" applyAlignment="1">
      <alignment horizontal="center" vertical="center"/>
    </xf>
    <xf numFmtId="43" fontId="4" fillId="0" borderId="0" xfId="3" applyNumberFormat="1" applyFont="1" applyBorder="1" applyAlignment="1">
      <alignment horizontal="center" vertical="center"/>
    </xf>
    <xf numFmtId="181" fontId="5" fillId="0" borderId="0" xfId="3" applyNumberFormat="1" applyFont="1" applyBorder="1">
      <alignment vertical="center"/>
    </xf>
    <xf numFmtId="10" fontId="0" fillId="0" borderId="0" xfId="3" applyNumberFormat="1" applyFont="1" applyBorder="1">
      <alignment vertical="center"/>
    </xf>
    <xf numFmtId="43" fontId="0" fillId="0" borderId="0" xfId="1" applyFont="1" applyBorder="1">
      <alignment vertical="center"/>
    </xf>
    <xf numFmtId="0" fontId="6" fillId="0" borderId="0" xfId="0" applyFont="1" applyAlignment="1">
      <alignment vertical="top" wrapText="1"/>
    </xf>
    <xf numFmtId="10" fontId="8" fillId="0" borderId="0" xfId="3" applyNumberFormat="1" applyFont="1" applyAlignment="1">
      <alignment horizontal="center" vertical="center"/>
    </xf>
    <xf numFmtId="43" fontId="8" fillId="0" borderId="0" xfId="3" applyNumberFormat="1" applyFont="1" applyAlignment="1">
      <alignment horizontal="center" vertical="center"/>
    </xf>
    <xf numFmtId="10" fontId="5" fillId="0" borderId="0" xfId="3" applyNumberFormat="1" applyFont="1" applyAlignment="1">
      <alignment horizontal="right" vertical="center"/>
    </xf>
    <xf numFmtId="0" fontId="4" fillId="0" borderId="0" xfId="0" applyFont="1" applyAlignment="1">
      <alignment vertical="top" wrapText="1"/>
    </xf>
    <xf numFmtId="185" fontId="5" fillId="0" borderId="0" xfId="0" quotePrefix="1" applyNumberFormat="1" applyFont="1" applyAlignment="1">
      <alignment horizontal="center" vertical="center"/>
    </xf>
    <xf numFmtId="185" fontId="14" fillId="0" borderId="0" xfId="0" quotePrefix="1" applyNumberFormat="1" applyFont="1" applyAlignment="1">
      <alignment horizontal="center" vertical="center"/>
    </xf>
    <xf numFmtId="183" fontId="11" fillId="0" borderId="0" xfId="1" applyNumberFormat="1" applyFont="1" applyAlignment="1">
      <alignment horizontal="center" vertical="center"/>
    </xf>
    <xf numFmtId="2" fontId="11" fillId="0" borderId="0" xfId="3" applyNumberFormat="1" applyFont="1" applyAlignment="1">
      <alignment horizontal="center" vertical="center"/>
    </xf>
    <xf numFmtId="180" fontId="6" fillId="0" borderId="0" xfId="0" quotePrefix="1" applyNumberFormat="1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5" fillId="0" borderId="0" xfId="1" applyFont="1" applyAlignment="1">
      <alignment vertical="center"/>
    </xf>
    <xf numFmtId="186" fontId="5" fillId="0" borderId="0" xfId="3" applyNumberFormat="1" applyFont="1">
      <alignment vertical="center"/>
    </xf>
    <xf numFmtId="185" fontId="5" fillId="0" borderId="0" xfId="0" applyNumberFormat="1" applyFont="1" applyAlignment="1">
      <alignment horizontal="center" vertical="center"/>
    </xf>
    <xf numFmtId="185" fontId="14" fillId="0" borderId="0" xfId="0" applyNumberFormat="1" applyFont="1" applyAlignment="1">
      <alignment horizontal="center" vertical="center"/>
    </xf>
    <xf numFmtId="186" fontId="14" fillId="0" borderId="0" xfId="3" applyNumberFormat="1" applyFont="1">
      <alignment vertical="center"/>
    </xf>
    <xf numFmtId="43" fontId="15" fillId="0" borderId="0" xfId="1" applyFont="1" applyAlignment="1">
      <alignment vertical="center"/>
    </xf>
    <xf numFmtId="182" fontId="6" fillId="0" borderId="2" xfId="0" applyNumberFormat="1" applyFont="1" applyBorder="1" applyAlignment="1">
      <alignment horizontal="center" vertical="center" wrapText="1"/>
    </xf>
    <xf numFmtId="182" fontId="6" fillId="0" borderId="3" xfId="0" applyNumberFormat="1" applyFont="1" applyBorder="1" applyAlignment="1">
      <alignment horizontal="center" vertical="center" wrapText="1"/>
    </xf>
    <xf numFmtId="182" fontId="6" fillId="0" borderId="4" xfId="0" applyNumberFormat="1" applyFont="1" applyBorder="1" applyAlignment="1">
      <alignment horizontal="center" vertical="center" wrapText="1"/>
    </xf>
    <xf numFmtId="43" fontId="6" fillId="0" borderId="2" xfId="1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43" fontId="6" fillId="0" borderId="4" xfId="1" applyFont="1" applyBorder="1" applyAlignment="1">
      <alignment horizontal="center" vertical="center"/>
    </xf>
    <xf numFmtId="43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distributed" wrapText="1"/>
    </xf>
    <xf numFmtId="0" fontId="6" fillId="0" borderId="7" xfId="0" applyFont="1" applyBorder="1" applyAlignment="1">
      <alignment horizontal="left" vertical="distributed" wrapText="1"/>
    </xf>
    <xf numFmtId="0" fontId="6" fillId="0" borderId="9" xfId="0" applyFont="1" applyBorder="1" applyAlignment="1">
      <alignment horizontal="left" vertical="distributed" wrapText="1"/>
    </xf>
    <xf numFmtId="0" fontId="6" fillId="0" borderId="27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28" xfId="0" applyFont="1" applyBorder="1" applyAlignment="1">
      <alignment vertical="top" wrapText="1"/>
    </xf>
    <xf numFmtId="0" fontId="6" fillId="0" borderId="27" xfId="0" applyFont="1" applyBorder="1" applyAlignment="1">
      <alignment horizontal="justify" vertical="top" wrapText="1"/>
    </xf>
    <xf numFmtId="0" fontId="6" fillId="0" borderId="0" xfId="0" applyFont="1" applyAlignment="1">
      <alignment horizontal="justify" vertical="top" wrapText="1"/>
    </xf>
    <xf numFmtId="0" fontId="6" fillId="0" borderId="28" xfId="0" applyFont="1" applyBorder="1" applyAlignment="1">
      <alignment horizontal="justify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distributed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distributed" wrapText="1"/>
    </xf>
    <xf numFmtId="0" fontId="6" fillId="0" borderId="2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justify" vertical="top" wrapText="1"/>
    </xf>
    <xf numFmtId="0" fontId="6" fillId="0" borderId="25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1"/>
    </xf>
    <xf numFmtId="0" fontId="6" fillId="0" borderId="26" xfId="0" applyFont="1" applyBorder="1" applyAlignment="1">
      <alignment horizontal="left" vertical="top" wrapText="1" indent="1"/>
    </xf>
    <xf numFmtId="0" fontId="6" fillId="0" borderId="29" xfId="0" applyFont="1" applyBorder="1" applyAlignment="1">
      <alignment horizontal="justify" vertical="top" wrapText="1"/>
    </xf>
    <xf numFmtId="0" fontId="6" fillId="0" borderId="5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left" vertical="distributed" wrapText="1"/>
    </xf>
    <xf numFmtId="0" fontId="6" fillId="0" borderId="3" xfId="0" applyFont="1" applyBorder="1" applyAlignment="1">
      <alignment horizontal="left" vertical="distributed" wrapText="1"/>
    </xf>
    <xf numFmtId="0" fontId="6" fillId="0" borderId="4" xfId="0" applyFont="1" applyBorder="1" applyAlignment="1">
      <alignment horizontal="left" vertical="distributed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shrinkToFit="1"/>
    </xf>
    <xf numFmtId="0" fontId="12" fillId="0" borderId="3" xfId="0" applyFont="1" applyBorder="1" applyAlignment="1">
      <alignment horizontal="left" vertical="center" shrinkToFit="1"/>
    </xf>
    <xf numFmtId="0" fontId="12" fillId="0" borderId="5" xfId="0" applyFont="1" applyBorder="1" applyAlignment="1">
      <alignment horizontal="left" vertical="center" shrinkToFit="1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distributed" wrapText="1"/>
    </xf>
    <xf numFmtId="0" fontId="6" fillId="0" borderId="1" xfId="0" applyFont="1" applyBorder="1" applyAlignment="1">
      <alignment horizontal="left" vertical="distributed" wrapText="1"/>
    </xf>
    <xf numFmtId="0" fontId="6" fillId="0" borderId="26" xfId="0" applyFont="1" applyBorder="1" applyAlignment="1">
      <alignment horizontal="left" vertical="distributed" wrapText="1"/>
    </xf>
    <xf numFmtId="0" fontId="6" fillId="0" borderId="2" xfId="0" applyFont="1" applyBorder="1" applyAlignment="1">
      <alignment horizontal="center" vertical="distributed" wrapText="1"/>
    </xf>
    <xf numFmtId="0" fontId="6" fillId="0" borderId="3" xfId="0" applyFont="1" applyBorder="1" applyAlignment="1">
      <alignment horizontal="center" vertical="distributed" wrapText="1"/>
    </xf>
    <xf numFmtId="0" fontId="6" fillId="0" borderId="4" xfId="0" applyFont="1" applyBorder="1" applyAlignment="1">
      <alignment horizontal="center" vertical="distributed" wrapText="1"/>
    </xf>
    <xf numFmtId="0" fontId="6" fillId="0" borderId="23" xfId="0" applyFont="1" applyBorder="1" applyAlignment="1">
      <alignment horizontal="left" vertical="distributed" wrapText="1"/>
    </xf>
    <xf numFmtId="0" fontId="6" fillId="0" borderId="11" xfId="0" applyFont="1" applyBorder="1" applyAlignment="1">
      <alignment horizontal="left" vertical="distributed" wrapText="1"/>
    </xf>
    <xf numFmtId="0" fontId="6" fillId="0" borderId="12" xfId="0" applyFont="1" applyBorder="1" applyAlignment="1">
      <alignment horizontal="left" vertical="distributed" wrapText="1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distributed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distributed" wrapText="1"/>
    </xf>
    <xf numFmtId="0" fontId="6" fillId="0" borderId="14" xfId="0" applyFont="1" applyBorder="1" applyAlignment="1">
      <alignment horizontal="left" vertical="distributed" wrapText="1"/>
    </xf>
    <xf numFmtId="0" fontId="6" fillId="0" borderId="15" xfId="0" applyFont="1" applyBorder="1" applyAlignment="1">
      <alignment horizontal="left" vertical="distributed" wrapText="1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distributed" wrapText="1"/>
    </xf>
    <xf numFmtId="0" fontId="6" fillId="0" borderId="7" xfId="0" applyFont="1" applyBorder="1" applyAlignment="1">
      <alignment horizontal="center" vertical="distributed" wrapText="1"/>
    </xf>
    <xf numFmtId="0" fontId="6" fillId="0" borderId="6" xfId="0" applyFont="1" applyBorder="1" applyAlignment="1">
      <alignment horizontal="right" vertical="center" shrinkToFit="1"/>
    </xf>
    <xf numFmtId="0" fontId="6" fillId="0" borderId="7" xfId="0" applyFont="1" applyBorder="1" applyAlignment="1">
      <alignment horizontal="right" vertical="center" shrinkToFit="1"/>
    </xf>
    <xf numFmtId="0" fontId="6" fillId="0" borderId="8" xfId="0" applyFont="1" applyBorder="1" applyAlignment="1">
      <alignment horizontal="center" vertical="center"/>
    </xf>
    <xf numFmtId="184" fontId="6" fillId="0" borderId="10" xfId="1" applyNumberFormat="1" applyFont="1" applyBorder="1" applyAlignment="1">
      <alignment horizontal="center" vertical="center"/>
    </xf>
    <xf numFmtId="184" fontId="6" fillId="0" borderId="11" xfId="1" applyNumberFormat="1" applyFont="1" applyBorder="1" applyAlignment="1">
      <alignment horizontal="center" vertical="center"/>
    </xf>
    <xf numFmtId="184" fontId="6" fillId="0" borderId="12" xfId="1" applyNumberFormat="1" applyFont="1" applyBorder="1" applyAlignment="1">
      <alignment horizontal="center" vertical="center"/>
    </xf>
    <xf numFmtId="184" fontId="6" fillId="0" borderId="2" xfId="1" applyNumberFormat="1" applyFont="1" applyBorder="1" applyAlignment="1">
      <alignment horizontal="center" vertical="center"/>
    </xf>
    <xf numFmtId="184" fontId="6" fillId="0" borderId="3" xfId="1" applyNumberFormat="1" applyFont="1" applyBorder="1" applyAlignment="1">
      <alignment horizontal="center" vertical="center"/>
    </xf>
    <xf numFmtId="184" fontId="6" fillId="0" borderId="4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shrinkToFit="1"/>
    </xf>
    <xf numFmtId="0" fontId="6" fillId="0" borderId="3" xfId="0" applyFont="1" applyBorder="1" applyAlignment="1">
      <alignment horizontal="left" vertical="center" shrinkToFit="1"/>
    </xf>
    <xf numFmtId="0" fontId="6" fillId="0" borderId="4" xfId="0" applyFont="1" applyBorder="1" applyAlignment="1">
      <alignment horizontal="left" vertical="center" shrinkToFit="1"/>
    </xf>
    <xf numFmtId="182" fontId="10" fillId="0" borderId="2" xfId="0" applyNumberFormat="1" applyFont="1" applyBorder="1" applyAlignment="1">
      <alignment horizontal="center" vertical="center" wrapText="1"/>
    </xf>
    <xf numFmtId="182" fontId="10" fillId="0" borderId="3" xfId="0" applyNumberFormat="1" applyFont="1" applyBorder="1" applyAlignment="1">
      <alignment horizontal="center" vertical="center" wrapText="1"/>
    </xf>
    <xf numFmtId="182" fontId="10" fillId="0" borderId="4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left" vertical="center" shrinkToFit="1"/>
    </xf>
    <xf numFmtId="181" fontId="6" fillId="0" borderId="2" xfId="3" applyNumberFormat="1" applyFont="1" applyBorder="1" applyAlignment="1">
      <alignment horizontal="center" vertical="center" wrapText="1"/>
    </xf>
    <xf numFmtId="181" fontId="6" fillId="0" borderId="3" xfId="3" applyNumberFormat="1" applyFont="1" applyBorder="1" applyAlignment="1">
      <alignment horizontal="center" vertical="center" wrapText="1"/>
    </xf>
    <xf numFmtId="181" fontId="6" fillId="0" borderId="4" xfId="3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181" fontId="6" fillId="0" borderId="2" xfId="3" applyNumberFormat="1" applyFont="1" applyBorder="1" applyAlignment="1">
      <alignment horizontal="center" vertical="center"/>
    </xf>
    <xf numFmtId="181" fontId="6" fillId="0" borderId="3" xfId="3" applyNumberFormat="1" applyFont="1" applyBorder="1" applyAlignment="1">
      <alignment horizontal="center" vertical="center"/>
    </xf>
    <xf numFmtId="181" fontId="6" fillId="0" borderId="4" xfId="3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 shrinkToFit="1"/>
    </xf>
    <xf numFmtId="176" fontId="6" fillId="0" borderId="3" xfId="0" applyNumberFormat="1" applyFont="1" applyBorder="1" applyAlignment="1">
      <alignment horizontal="center" vertical="center" shrinkToFit="1"/>
    </xf>
    <xf numFmtId="176" fontId="6" fillId="0" borderId="4" xfId="0" applyNumberFormat="1" applyFont="1" applyBorder="1" applyAlignment="1">
      <alignment horizontal="center" vertical="center" shrinkToFit="1"/>
    </xf>
    <xf numFmtId="41" fontId="6" fillId="0" borderId="2" xfId="2" applyFont="1" applyBorder="1" applyAlignment="1">
      <alignment horizontal="center" vertical="center" shrinkToFit="1"/>
    </xf>
    <xf numFmtId="41" fontId="6" fillId="0" borderId="3" xfId="2" applyFont="1" applyBorder="1" applyAlignment="1">
      <alignment horizontal="center" vertical="center" shrinkToFit="1"/>
    </xf>
    <xf numFmtId="41" fontId="6" fillId="0" borderId="4" xfId="2" applyFont="1" applyBorder="1" applyAlignment="1">
      <alignment horizontal="center" vertical="center" shrinkToFi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distributed" vertical="center"/>
    </xf>
    <xf numFmtId="176" fontId="6" fillId="0" borderId="1" xfId="0" applyNumberFormat="1" applyFont="1" applyBorder="1" applyAlignment="1">
      <alignment horizontal="center" vertical="center" shrinkToFit="1"/>
    </xf>
    <xf numFmtId="177" fontId="6" fillId="0" borderId="1" xfId="0" applyNumberFormat="1" applyFont="1" applyBorder="1" applyAlignment="1">
      <alignment horizontal="center" vertical="center"/>
    </xf>
    <xf numFmtId="43" fontId="6" fillId="0" borderId="3" xfId="0" applyNumberFormat="1" applyFont="1" applyBorder="1" applyAlignment="1">
      <alignment horizontal="center" vertical="center"/>
    </xf>
    <xf numFmtId="43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wrapText="1" shrinkToFit="1"/>
    </xf>
    <xf numFmtId="0" fontId="6" fillId="0" borderId="3" xfId="0" applyFont="1" applyBorder="1" applyAlignment="1">
      <alignment horizontal="left" vertical="center" wrapText="1" shrinkToFit="1"/>
    </xf>
    <xf numFmtId="0" fontId="6" fillId="0" borderId="4" xfId="0" applyFont="1" applyBorder="1" applyAlignment="1">
      <alignment horizontal="left" vertical="center" wrapText="1" shrinkToFit="1"/>
    </xf>
    <xf numFmtId="0" fontId="19" fillId="0" borderId="2" xfId="0" applyFont="1" applyBorder="1" applyAlignment="1">
      <alignment horizontal="left" vertical="center" shrinkToFit="1"/>
    </xf>
    <xf numFmtId="0" fontId="19" fillId="0" borderId="3" xfId="0" applyFont="1" applyBorder="1" applyAlignment="1">
      <alignment horizontal="left" vertical="center" shrinkToFit="1"/>
    </xf>
    <xf numFmtId="0" fontId="19" fillId="0" borderId="4" xfId="0" applyFont="1" applyBorder="1" applyAlignment="1">
      <alignment horizontal="left" vertical="center" shrinkToFit="1"/>
    </xf>
    <xf numFmtId="0" fontId="19" fillId="0" borderId="2" xfId="0" applyFont="1" applyBorder="1" applyAlignment="1">
      <alignment horizontal="left" vertical="center" wrapText="1" shrinkToFit="1"/>
    </xf>
    <xf numFmtId="0" fontId="19" fillId="0" borderId="3" xfId="0" applyFont="1" applyBorder="1" applyAlignment="1">
      <alignment horizontal="left" vertical="center" wrapText="1" shrinkToFit="1"/>
    </xf>
    <xf numFmtId="0" fontId="19" fillId="0" borderId="4" xfId="0" applyFont="1" applyBorder="1" applyAlignment="1">
      <alignment horizontal="left" vertical="center" wrapText="1" shrinkToFit="1"/>
    </xf>
  </cellXfs>
  <cellStyles count="4">
    <cellStyle name="一般" xfId="0" builtinId="0"/>
    <cellStyle name="千分位" xfId="1" builtinId="3"/>
    <cellStyle name="千分位[0]" xfId="2" builtinId="6"/>
    <cellStyle name="百分比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60</xdr:row>
      <xdr:rowOff>281940</xdr:rowOff>
    </xdr:from>
    <xdr:to>
      <xdr:col>10</xdr:col>
      <xdr:colOff>54985</xdr:colOff>
      <xdr:row>60</xdr:row>
      <xdr:rowOff>794048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6E6CC7E-0035-447E-92A9-6507A050D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" y="16588740"/>
          <a:ext cx="1396105" cy="512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69D3DC6-D5F4-4B18-8AAF-54794F43F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C559EC5-13A7-425D-8FE7-BF72FFCBC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D8735F5-901B-46CA-9CCC-79042D113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725724B-7581-48BD-9DF9-3B26057FF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01F3663-E28B-403E-B48D-F05BCAE46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06D3AEF-86F5-440C-A53C-28B4B88D4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5F5962A-FD24-4297-A574-AB2841F3B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0A0DE25-2C76-436A-AE74-EC9D3CB99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3FCF6EA-6B88-474E-922C-F71C8BE26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D978EFF-566C-4678-B5F0-EED3C5548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32FC431-4695-4DD2-B30F-9220024DF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38441DA-2508-40B2-93DC-E3959FCBE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9BABC13-4A9A-48B8-8C34-B7213A001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E60069F-51DB-4517-98C2-A76222FE4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CABD939-7AAD-45ED-AE6F-FF247EF30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66269AA-79F7-4011-ADEF-625635FFE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7C4F3AE-B38F-43AA-8C58-E535A7C3E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8685CF9-1699-459A-ACCB-6BD5D4FD4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F2D75F6-0159-478F-A97D-F68338C6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7BA590-07AC-4B14-B1B8-95351400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C9A6A6E-D6A4-47B4-BA44-11DB2DFCD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BDDF70E-6D4B-46DD-B02A-1E7409857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23369A3-7335-4356-AD9F-4F35391E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471815E-EB1A-4112-9A03-20ED8078F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32ED8E8-A7EF-4E93-A806-9ABD95958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6D209A4-F469-41CB-8369-302DA9AE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ED953A6-C8E6-480A-9FB3-1EF7E6AC5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4ADEA89-ACC6-4EF1-B7B1-083E56BF2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E1FD300-1256-4BE9-AD11-13090A9B9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CC6D717-AADA-48DD-A67E-DB511E6C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DEA3586-832A-418E-ABB7-59D90FC8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E5A51D5-68F4-4F09-B37C-92F11005A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63260F6-C253-4917-B740-89E9CF4E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BB64C3-A881-4D50-841B-CB9E5E885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F1F64B6-0BE2-467A-8EAF-B738A557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17281F6-F898-44E2-BC13-CD5F4FC3F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9DD7F04-9E99-4E12-809E-0C71AD30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F0C3300-5980-43DA-91B5-C1AE36D07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5ACFE78-9170-422C-B648-FAFCBBFA0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7572143-DC77-4043-A3C8-F13B29F9A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8D971FB-BC9A-4B42-9AF3-81B0D3FE6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8491018-513A-48F3-97B9-44EB4152C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28BD9ED-34DB-4726-A0A6-DA5715639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A18EF54-FC14-4471-9F0E-2A7148F66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9456BE4-FA07-40BB-96CB-D9AFA5F90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BD1436D-2234-4784-9089-BDD90DC2D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4A434F0-B85E-4FF3-A6E5-FFDE4362D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B0584CD-FABD-4E08-B3F2-5BB1F2147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0092CB0-464D-492D-A5CC-C738884F8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4BDD822-F6BC-4AEB-9697-8C6430ABB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38FB69E-DC13-4BC9-AAA5-4EEECDC2D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FDBA2F-8C6E-465E-9B5E-1A8F2417C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9A31E43-CD25-4B26-B38B-EAC2B2856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28E9FA5-F65C-45D6-8EE9-2D61CC7EC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BBFCC88-B8B6-4155-9B89-3D631AA74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47D683C-07FD-4980-AC92-7AD7A243A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A1ED01-ED29-4E4B-A4EA-5F24B205C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7556285-6982-4995-BDB6-BFC1F9D6B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BD73CAE-4540-4F6A-BA30-903DDBAA3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B9CA01D-E7AB-4F61-93C5-E49B8CB67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6AB967A-DB22-4151-B0F6-73147AABA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523BBD9-160D-4A0A-B1D6-1D80E1F1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C39C040-5F33-4501-A7D6-FB270201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6550640"/>
          <a:ext cx="1396105" cy="512108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187D693-E9CC-495E-98C1-40CA6D6CA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8576E8E-8AC5-4F30-B03F-F25D2EB8F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2FD26A5-4304-4552-BBE3-D477051C9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11F49C9-F18D-47F4-AC27-BF181632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02974E9-C2F7-4125-8C2B-77ECF46B2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BD4A00E-6144-4EB2-860B-541FDFFF4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B738FF8-4A6D-468B-8C7A-44EB24AA5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984AE05-5C89-4E5F-8A91-B22F3DFCC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2E53007-3E48-4348-A859-C5AA1D466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30013DE-D4A3-4C41-A6CA-F725B733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AF3AC9C-438A-46E2-8A5C-2A3833B1C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60</xdr:row>
      <xdr:rowOff>243840</xdr:rowOff>
    </xdr:from>
    <xdr:to>
      <xdr:col>10</xdr:col>
      <xdr:colOff>70225</xdr:colOff>
      <xdr:row>60</xdr:row>
      <xdr:rowOff>755948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313CB65-BFC7-4D05-80B3-7B2E0C5C6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17251680"/>
          <a:ext cx="1396105" cy="5121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1.x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2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3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4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5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7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8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9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10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11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12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13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14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4DA-CBC9-4AF6-9162-6AE055B5BA4B}">
  <sheetPr>
    <tabColor rgb="FFFFC000"/>
  </sheetPr>
  <dimension ref="A1:BY71"/>
  <sheetViews>
    <sheetView view="pageBreakPreview" topLeftCell="A21" zoomScaleNormal="100" zoomScaleSheetLayoutView="100" workbookViewId="0">
      <selection activeCell="BO27" sqref="BO2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8.21875" style="4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45641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</f>
        <v>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1.5794780006885823E-2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24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</f>
        <v>3.0100000000000001E-3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>
        <v>1</v>
      </c>
      <c r="AS12" s="60"/>
      <c r="AT12" s="60"/>
      <c r="AU12" s="60"/>
      <c r="AV12" s="60"/>
      <c r="AW12" s="60"/>
      <c r="AX12" s="60"/>
      <c r="AY12" s="60"/>
      <c r="AZ12" s="61"/>
      <c r="BA12" s="62">
        <f>AR12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 t="shared" ref="BO12:BO25" si="0">SUM(AR12*BN12)</f>
        <v>5000</v>
      </c>
      <c r="BP12" s="11">
        <f t="shared" ref="BP12:BQ25" si="1">BO12</f>
        <v>5000</v>
      </c>
      <c r="BQ12" s="30">
        <f t="shared" si="1"/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>
        <v>15</v>
      </c>
      <c r="AS13" s="60"/>
      <c r="AT13" s="60"/>
      <c r="AU13" s="60"/>
      <c r="AV13" s="60"/>
      <c r="AW13" s="60"/>
      <c r="AX13" s="60"/>
      <c r="AY13" s="60"/>
      <c r="AZ13" s="61"/>
      <c r="BA13" s="62">
        <f t="shared" ref="BA13:BA25" si="2">AR13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si="0"/>
        <v>6000</v>
      </c>
      <c r="BP13" s="11">
        <f t="shared" si="1"/>
        <v>6000</v>
      </c>
      <c r="BQ13" s="30">
        <f t="shared" si="1"/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 t="shared" si="2"/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 t="shared" si="1"/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 t="shared" si="2"/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 t="shared" si="1"/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 t="shared" si="2"/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 t="shared" si="1"/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 t="shared" si="2"/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 t="shared" si="1"/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 t="shared" si="2"/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 t="shared" si="1"/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 t="shared" si="2"/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 t="shared" si="1"/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 t="shared" si="2"/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 t="shared" si="1"/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 t="shared" si="2"/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 t="shared" si="1"/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 t="shared" si="2"/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 t="shared" si="1"/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 t="shared" si="2"/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 t="shared" si="1"/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 t="shared" si="2"/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 t="shared" si="1"/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 t="shared" si="2"/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 t="shared" si="1"/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11000</v>
      </c>
      <c r="BP26" s="32">
        <f>SUM(BP12:BP25)</f>
        <v>11000</v>
      </c>
      <c r="BQ26" s="46">
        <f t="shared" ref="BQ26:BQ31" si="3">BP26</f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 t="shared" ref="BA27" si="4">AR27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</f>
        <v>0</v>
      </c>
      <c r="BQ27" s="30">
        <f t="shared" si="3"/>
        <v>0</v>
      </c>
      <c r="BR27" s="43">
        <v>7762</v>
      </c>
      <c r="BS27" s="20"/>
      <c r="BT27" s="21">
        <v>0.01</v>
      </c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 t="shared" ref="BA28:BA31" si="5">AR28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</f>
        <v>0</v>
      </c>
      <c r="BQ28" s="30">
        <f t="shared" si="3"/>
        <v>0</v>
      </c>
      <c r="BR28" s="43">
        <v>7763</v>
      </c>
      <c r="BS28" s="20"/>
      <c r="BT28" s="21">
        <v>0.01</v>
      </c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 t="shared" si="5"/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</f>
        <v>0</v>
      </c>
      <c r="BQ29" s="30">
        <f t="shared" si="3"/>
        <v>0</v>
      </c>
      <c r="BR29" s="43">
        <v>54338</v>
      </c>
      <c r="BS29" s="20"/>
      <c r="BT29" s="21">
        <v>7.0000000000000007E-2</v>
      </c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1</v>
      </c>
      <c r="AS30" s="60"/>
      <c r="AT30" s="60"/>
      <c r="AU30" s="60"/>
      <c r="AV30" s="60"/>
      <c r="AW30" s="60"/>
      <c r="AX30" s="60"/>
      <c r="AY30" s="60"/>
      <c r="AZ30" s="61"/>
      <c r="BA30" s="62">
        <f t="shared" si="5"/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v>3084</v>
      </c>
      <c r="BP30" s="11">
        <f>BO30</f>
        <v>3084</v>
      </c>
      <c r="BQ30" s="30">
        <f t="shared" si="3"/>
        <v>3084</v>
      </c>
      <c r="BR30" s="43">
        <v>3084</v>
      </c>
      <c r="BS30" s="53">
        <f>SUM(BO26:BO30)</f>
        <v>14084</v>
      </c>
      <c r="BT30" s="21"/>
      <c r="BU30" s="52">
        <f>SUM(BR26:BR30)</f>
        <v>849226</v>
      </c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 t="shared" si="5"/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</f>
        <v>0</v>
      </c>
      <c r="BQ31" s="30">
        <f t="shared" si="3"/>
        <v>0</v>
      </c>
      <c r="BR31" s="43">
        <v>42461</v>
      </c>
      <c r="BS31" s="20"/>
      <c r="BT31" s="21">
        <v>0.05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>SUM(BO26:BO31)</f>
        <v>14084</v>
      </c>
      <c r="BP32" s="44">
        <f>SUM(BP26:BP31)</f>
        <v>14084</v>
      </c>
      <c r="BQ32" s="44">
        <f>SUM(BQ26:BQ31)</f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14084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63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68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11:C11"/>
    <mergeCell ref="D11:AD11"/>
    <mergeCell ref="AE11:AH11"/>
    <mergeCell ref="AI11:AQ11"/>
    <mergeCell ref="AR11:AZ11"/>
    <mergeCell ref="BA11:BI11"/>
    <mergeCell ref="BJ11:BM11"/>
    <mergeCell ref="BA10:BI10"/>
    <mergeCell ref="BJ10:BM10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7:C27"/>
    <mergeCell ref="D27:AD27"/>
    <mergeCell ref="AE27:AH27"/>
    <mergeCell ref="AI27:AQ27"/>
    <mergeCell ref="AR27:AZ27"/>
    <mergeCell ref="BA27:BI27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2:BM32"/>
    <mergeCell ref="A32:C32"/>
    <mergeCell ref="AR32:AZ32"/>
    <mergeCell ref="BA32:BI32"/>
    <mergeCell ref="BJ31:BM31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26:C26"/>
    <mergeCell ref="AR26:AZ26"/>
    <mergeCell ref="BA26:BI26"/>
    <mergeCell ref="BJ26:BM26"/>
    <mergeCell ref="D26:AQ26"/>
    <mergeCell ref="D32:AQ32"/>
    <mergeCell ref="B67:BK67"/>
    <mergeCell ref="B68:BK68"/>
    <mergeCell ref="B69:BK69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7B9F-7F36-47D9-B7EC-E3B1BD129670}">
  <sheetPr>
    <tabColor theme="0"/>
  </sheetPr>
  <dimension ref="A1:BY71"/>
  <sheetViews>
    <sheetView view="pageBreakPreview" topLeftCell="A26" zoomScaleNormal="100" zoomScaleSheetLayoutView="100" workbookViewId="0">
      <selection activeCell="A54" sqref="A54:BM54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45642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</f>
        <v>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R7+'1215'!R8</f>
        <v>3.0100000000000001E-3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AX7+'1215'!AX8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AR12+'1215'!BA12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BO12+'1215'!BP12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AR13+'1215'!BA13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BO13+'1215'!BP13</f>
        <v>6000</v>
      </c>
      <c r="BQ13" s="30">
        <f t="shared" ref="BQ13:BQ28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AR14+'1215'!BA14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BO14+'1215'!BP14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AR15+'1215'!BA15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BO15+'1215'!BP15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AR16+'1215'!BA16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BO16+'1215'!BP16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AR17+'1215'!BA17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BO17+'1215'!BP17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AR18+'1215'!BA18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BO18+'1215'!BP18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AR19+'1215'!BA19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BO19+'1215'!BP19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AR20+'1215'!BA20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BO20+'1215'!BP20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AR21+'1215'!BA21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BO21+'1215'!BP21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AR22+'1215'!BA22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BO22+'1215'!BP22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AR23+'1215'!BA23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BO23+'1215'!BP23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AR24+'1215'!BA24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BO24+'1215'!BP24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AR25+'1215'!BA25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BO25+'1215'!BP25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AR27+'1215'!BA27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BO27+'1215'!BP27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AR28+'1215'!BA28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BO28+'1215'!BP28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AR29+'1215'!BA29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BO29+'1215'!BP29</f>
        <v>0</v>
      </c>
      <c r="BQ29" s="30">
        <f t="shared" ref="BQ29:BQ31" si="2">BP29</f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AR30+'1215'!BA30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BO30+'1215'!BP30</f>
        <v>3084</v>
      </c>
      <c r="BQ30" s="30">
        <f t="shared" si="2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AR31+'1215'!BA31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BO31+'1215'!BP31</f>
        <v>0</v>
      </c>
      <c r="BQ31" s="30">
        <f t="shared" si="2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3">SUM(BO26:BO31)</f>
        <v>0</v>
      </c>
      <c r="BP32" s="44">
        <f t="shared" si="3"/>
        <v>14084</v>
      </c>
      <c r="BQ32" s="44">
        <f t="shared" si="3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AI40+'1215'!AS40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AI41+'1215'!AS41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AI42+'1215'!AS42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AI43+'1215'!AS43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AI44+'1215'!AS44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L47+'1215'!V47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AS47+'1215'!BC47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L48+'1215'!V48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AS48+'1215'!BC48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114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70BA-C845-4B6C-A246-273113EE20ED}">
  <sheetPr>
    <tabColor theme="0"/>
  </sheetPr>
  <dimension ref="A1:BY71"/>
  <sheetViews>
    <sheetView view="pageBreakPreview" zoomScaleNormal="100" zoomScaleSheetLayoutView="100" workbookViewId="0">
      <selection activeCell="A51" sqref="A51:BM5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45643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</f>
        <v>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R7+'1216'!R8</f>
        <v>3.0100000000000001E-3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AX7+'1216'!AX8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AR12+'1216'!BA12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BO12+'1216'!BP12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AR13+'1216'!BA13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BO13+'1216'!BP13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AR14+'1216'!BA14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BO14+'1216'!BP14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AR15+'1216'!BA15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BO15+'1216'!BP15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AR16+'1216'!BA16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BO16+'1216'!BP16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AR17+'1216'!BA17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BO17+'1216'!BP17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AR18+'1216'!BA18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BO18+'1216'!BP18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AR19+'1216'!BA19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BO19+'1216'!BP19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AR20+'1216'!BA20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BO20+'1216'!BP20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AR21+'1216'!BA21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BO21+'1216'!BP21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AR22+'1216'!BA22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BO22+'1216'!BP22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AR23+'1216'!BA23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BO23+'1216'!BP23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AR24+'1216'!BA24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BO24+'1216'!BP24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AR25+'1216'!BA25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BO25+'1216'!BP25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AR27+'1216'!BA27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BO27+'1216'!BP27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AR28+'1216'!BA28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BO28+'1216'!BP28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AR29+'1216'!BA29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BO29+'1216'!BP29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AR30+'1216'!BA30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BO30+'1216'!BP30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AR31+'1216'!BA31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BO31+'1216'!BP31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AI40+'1216'!AS40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AI41+'1216'!AS41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AI42+'1216'!AS42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AI43+'1216'!AS43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AI44+'1216'!AS44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L47+'1216'!V47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AS47+'1216'!BC47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L48+'1216'!V48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AS48+'1216'!BC48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113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76D27-DC2B-4210-85C9-FC44BD55FF12}">
  <sheetPr>
    <tabColor theme="0"/>
  </sheetPr>
  <dimension ref="A1:BY71"/>
  <sheetViews>
    <sheetView view="pageBreakPreview" zoomScaleNormal="100" zoomScaleSheetLayoutView="100" workbookViewId="0">
      <selection activeCell="A52" sqref="A52:BM52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45644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</f>
        <v>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R7+'1217'!R8</f>
        <v>3.0100000000000001E-3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AX7+'1217'!AX8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AR12+'1217'!BA12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BO12+'1217'!BP12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AR13+'1217'!BA13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BO13+'1217'!BP13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AR14+'1217'!BA14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BO14+'1217'!BP14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AR15+'1217'!BA15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BO15+'1217'!BP15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AR16+'1217'!BA16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BO16+'1217'!BP16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AR17+'1217'!BA17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BO17+'1217'!BP17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AR18+'1217'!BA18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BO18+'1217'!BP18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AR19+'1217'!BA19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BO19+'1217'!BP19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AR20+'1217'!BA20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BO20+'1217'!BP20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AR21+'1217'!BA21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BO21+'1217'!BP21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AR22+'1217'!BA22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BO22+'1217'!BP22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AR23+'1217'!BA23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BO23+'1217'!BP23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AR24+'1217'!BA24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BO24+'1217'!BP24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AR25+'1217'!BA25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BO25+'1217'!BP25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AR27+'1217'!BA27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BO27+'1217'!BP27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AR28+'1217'!BA28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BO28+'1217'!BP28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AR29+'1217'!BA29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BO29+'1217'!BP29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AR30+'1217'!BA30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BO30+'1217'!BP30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AR31+'1217'!BA31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BO31+'1217'!BP31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AI40+'1217'!AS40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AI41+'1217'!AS41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AI42+'1217'!AS42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AI43+'1217'!AS43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AI44+'1217'!AS44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L47+'1217'!V47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AS47+'1217'!BC47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L48+'1217'!V48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AS48+'1217'!BC48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112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41C7-7E36-47BB-A048-5A0C73B7BA64}">
  <sheetPr>
    <tabColor theme="0"/>
  </sheetPr>
  <dimension ref="A1:BY71"/>
  <sheetViews>
    <sheetView view="pageBreakPreview" zoomScaleNormal="100" zoomScaleSheetLayoutView="100" workbookViewId="0">
      <selection activeCell="A52" sqref="A52:BM52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45645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H2-4</f>
        <v>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R7+'1218'!R8</f>
        <v>3.0100000000000001E-3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AX7+'1218'!AX8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AR12+'1218'!BA12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BO12+'1218'!BP12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AR13+'1218'!BA13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BO13+'1218'!BP13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AR14+'1218'!BA14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BO14+'1218'!BP14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AR15+'1218'!BA15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BO15+'1218'!BP15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AR16+'1218'!BA16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BO16+'1218'!BP16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AR17+'1218'!BA17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BO17+'1218'!BP17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AR18+'1218'!BA18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BO18+'1218'!BP18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AR19+'1218'!BA19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BO19+'1218'!BP19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AR20+'1218'!BA20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BO20+'1218'!BP20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AR21+'1218'!BA21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BO21+'1218'!BP21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AR22+'1218'!BA22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BO22+'1218'!BP22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AR23+'1218'!BA23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BO23+'1218'!BP23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AR24+'1218'!BA24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BO24+'1218'!BP24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AR25+'1218'!BA25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BO25+'1218'!BP25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AR27+'1218'!BA27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BO27+'1218'!BP27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AR28+'1218'!BA28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BO28+'1218'!BP28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AR29+'1218'!BA29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BO29+'1218'!BP29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AR30+'1218'!BA30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BO30+'1218'!BP30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AR31+'1218'!BA31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BO31+'1218'!BP31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AI40+'1218'!AS40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AI41+'1218'!AS41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AI42+'1218'!AS42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AI43+'1218'!AS43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AI44+'1218'!AS44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L47+'1218'!V47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AS47+'1218'!BC47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L48+'1218'!V48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AS48+'1218'!BC48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111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ACDF-1686-4B6C-9538-CFBA57D08989}">
  <sheetPr>
    <tabColor theme="0"/>
  </sheetPr>
  <dimension ref="A1:BY71"/>
  <sheetViews>
    <sheetView view="pageBreakPreview" zoomScaleNormal="100" zoomScaleSheetLayoutView="100" workbookViewId="0">
      <selection activeCell="A49" sqref="A49:BM49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45646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H2-5</f>
        <v>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R7+'1219'!R8</f>
        <v>3.0100000000000001E-3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AX7+'1219'!AX8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AR12+'1219'!BA12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BO12+'1219'!BP12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AR13+'1219'!BA13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BO13+'1219'!BP13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AR14+'1219'!BA14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BO14+'1219'!BP14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AR15+'1219'!BA15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BO15+'1219'!BP15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AR16+'1219'!BA16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BO16+'1219'!BP16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AR17+'1219'!BA17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BO17+'1219'!BP17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AR18+'1219'!BA18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BO18+'1219'!BP18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AR19+'1219'!BA19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BO19+'1219'!BP19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AR20+'1219'!BA20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BO20+'1219'!BP20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AR21+'1219'!BA21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BO21+'1219'!BP21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AR22+'1219'!BA22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BO22+'1219'!BP22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AR23+'1219'!BA23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BO23+'1219'!BP23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AR24+'1219'!BA24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BO24+'1219'!BP24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AR25+'1219'!BA25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BO25+'1219'!BP25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AR27+'1219'!BA27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BO27+'1219'!BP27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AR28+'1219'!BA28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BO28+'1219'!BP28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AR29+'1219'!BA29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BO29+'1219'!BP29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AR30+'1219'!BA30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BO30+'1219'!BP30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AR31+'1219'!BA31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BO31+'1219'!BP31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AI40+'1219'!AS40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AI41+'1219'!AS41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AI42+'1219'!AS42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AI43+'1219'!AS43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AI44+'1219'!AS44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L47+'1219'!V47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AS47+'1219'!BC47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L48+'1219'!V48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AS48+'1219'!BC48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115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AE44-FABE-4AD2-9BE0-1DA88321B2D6}">
  <sheetPr>
    <tabColor rgb="FFFFC000"/>
  </sheetPr>
  <dimension ref="A1:BY71"/>
  <sheetViews>
    <sheetView view="pageBreakPreview" topLeftCell="A21" zoomScaleNormal="100" zoomScaleSheetLayoutView="100" workbookViewId="0">
      <selection activeCell="BP39" sqref="BP39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7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45647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H2-5</f>
        <v>2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58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R7+'1220'!R8</f>
        <v>6.0200000000000002E-3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AX7+'1220'!AX8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AR12+'1220'!BA12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BO12+'1220'!BP12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AR13+'1220'!BA13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BO13+'1220'!BP13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AR14+'1220'!BA14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BO14+'1220'!BP14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AR15+'1220'!BA15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BO15+'1220'!BP15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AR16+'1220'!BA16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BO16+'1220'!BP16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AR17+'1220'!BA17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BO17+'1220'!BP17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AR18+'1220'!BA18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BO18+'1220'!BP18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AR19+'1220'!BA19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BO19+'1220'!BP19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AR20+'1220'!BA20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BO20+'1220'!BP20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AR21+'1220'!BA21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BO21+'1220'!BP21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AR22+'1220'!BA22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BO22+'1220'!BP22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AR23+'1220'!BA23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BO23+'1220'!BP23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AR24+'1220'!BA24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BO24+'1220'!BP24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AR25+'1220'!BA25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BO25+'1220'!BP25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AR27+'1220'!BA27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BO27+'1220'!BP27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AR28+'1220'!BA28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BO28+'1220'!BP28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AR29+'1220'!BA29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BO29+'1220'!BP29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AR30+'1220'!BA30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BO30+'1220'!BP30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AR31+'1220'!BA31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BO31+'1220'!BP31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AI40+'1220'!AS40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AI41+'1220'!AS41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AI42+'1220'!AS42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AI43+'1220'!AS43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AI44+'1220'!AS44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L47+'1220'!V47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AS47+'1220'!BC47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L48+'1220'!V48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AS48+'1220'!BC48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5019-2BB6-4C95-AA25-A3ABA24850D4}">
  <sheetPr>
    <tabColor rgb="FFFFC000"/>
  </sheetPr>
  <dimension ref="A1:BY71"/>
  <sheetViews>
    <sheetView view="pageBreakPreview" topLeftCell="A26" zoomScaleNormal="100" zoomScaleSheetLayoutView="100" workbookViewId="0">
      <selection activeCell="A51" sqref="A51:BM5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8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45648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H2-5</f>
        <v>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R7+'1221'!R8</f>
        <v>9.0299999999999998E-3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AX7+'1221'!AX8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AR13+'1221'!BA13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BO13+'1221'!BP13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AR14+'1221'!BA14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BO14+'1221'!BP14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AR15+'1221'!BA15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BO15+'1221'!BP15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AR16+'1221'!BA16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BO16+'1221'!BP16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AR17+'1221'!BA17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BO17+'1221'!BP17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AR18+'1221'!BA18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BO18+'1221'!BP18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AR19+'1221'!BA19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BO19+'1221'!BP19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AR20+'1221'!BA20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BO20+'1221'!BP20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AR21+'1221'!BA21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BO21+'1221'!BP21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AR24+'1221'!BA24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BO24+'1221'!BP24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AR25+'1221'!BA25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BO25+'1221'!BP25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AR27+'1221'!BA27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BO27+'1221'!BP27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AR28+'1221'!BA28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BO28+'1221'!BP28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AR29+'1221'!BA29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BO29+'1221'!BP29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AR30+'1221'!BA30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BO30+'1221'!BP30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AR31+'1221'!BA31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BO31+'1221'!BP31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AI40+'1221'!AS40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AI41+'1221'!AS41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L47+'1221'!V47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AS47+'1221'!BC47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L48+'1221'!V48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AS48+'1221'!BC48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8ADC-1642-4BF5-9325-2B5CE352CBDE}">
  <sheetPr>
    <tabColor theme="0"/>
  </sheetPr>
  <dimension ref="A1:BY71"/>
  <sheetViews>
    <sheetView view="pageBreakPreview" zoomScaleNormal="100" zoomScaleSheetLayoutView="100" workbookViewId="0">
      <selection activeCell="A52" sqref="A52:BM52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9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45649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H2-6</f>
        <v>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R7+'1222'!R8</f>
        <v>9.0299999999999998E-3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AX7+'1222'!AX8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AR12+'1222'!BA12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BO12+'1222'!BP12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AR13+'1222'!BA13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BO13+'1222'!BP13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AR14+'1222'!BA14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BO14+'1222'!BP14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AR15+'1222'!BA15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BO15+'1222'!BP15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AR16+'1222'!BA16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BO16+'1222'!BP16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AR17+'1222'!BA17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BO17+'1222'!BP17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AR18+'1222'!BA18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BO18+'1222'!BP18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AR19+'1222'!BA19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BO19+'1222'!BP19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AR20+'1222'!BA20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BO20+'1222'!BP20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AR21+'1222'!BA21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BO21+'1222'!BP21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AR22+'1222'!BA22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BO22+'1222'!BP22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AR23+'1222'!BA23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BO23+'1222'!BP23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AR24+'1222'!BA24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BO24+'1222'!BP24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AR25+'1222'!BA25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BO25+'1222'!BP25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AR27+'1222'!BA27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BO27+'1222'!BP27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AR28+'1222'!BA28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BO28+'1222'!BP28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AR29+'1222'!BA29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BO29+'1222'!BP29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AR30+'1222'!BA30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BO30+'1222'!BP30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AR31+'1222'!BA31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BO31+'1222'!BP31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AI40+'1222'!AS40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AI41+'1222'!AS41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AI42+'1222'!AS42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AI43+'1222'!AS43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AI44+'1222'!AS44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L47+'1222'!V47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AS47+'1222'!BC47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L48+'1222'!V48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AS48+'1222'!BC48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114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2C0E-FFE4-4A41-A470-0FF2DC32E08D}">
  <sheetPr>
    <tabColor theme="0"/>
  </sheetPr>
  <dimension ref="A1:BY71"/>
  <sheetViews>
    <sheetView view="pageBreakPreview" zoomScaleNormal="100" zoomScaleSheetLayoutView="100" workbookViewId="0">
      <selection activeCell="A50" sqref="A50:BM5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10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45650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H2-7</f>
        <v>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R7+'1223'!R8</f>
        <v>9.0299999999999998E-3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AX7+'1223'!AX8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AR12+'1223'!BA12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BO12+'1223'!BP12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AR13+'1223'!BA13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BO13+'1223'!BP13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AR14+'1223'!BA14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BO14+'1223'!BP14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AR15+'1223'!BA15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BO15+'1223'!BP15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AR16+'1223'!BA16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BO16+'1223'!BP16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AR17+'1223'!BA17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BO17+'1223'!BP17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AR18+'1223'!BA18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BO18+'1223'!BP18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AR19+'1223'!BA19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BO19+'1223'!BP19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AR20+'1223'!BA20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BO20+'1223'!BP20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AR21+'1223'!BA21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BO21+'1223'!BP21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AR22+'1223'!BA22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BO22+'1223'!BP22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AR23+'1223'!BA23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BO23+'1223'!BP23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AR24+'1223'!BA24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BO24+'1223'!BP24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AR25+'1223'!BA25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BO25+'1223'!BP25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AR27+'1223'!BA27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BO27+'1223'!BP27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AR28+'1223'!BA28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BO28+'1223'!BP28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AR29+'1223'!BA29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BO29+'1223'!BP29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AR30+'1223'!BA30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BO30+'1223'!BP30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AR31+'1223'!BA31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BO31+'1223'!BP31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AI40+'1223'!AS40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AI41+'1223'!AS41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AI42+'1223'!AS42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AI43+'1223'!AS43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AI44+'1223'!AS44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L47+'1223'!V47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AS47+'1223'!BC47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L48+'1223'!V48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AS48+'1223'!BC48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113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39A9-2F82-4718-A664-30F2EBFA3B2A}">
  <sheetPr>
    <tabColor theme="0"/>
  </sheetPr>
  <dimension ref="A1:BY71"/>
  <sheetViews>
    <sheetView view="pageBreakPreview" zoomScaleNormal="100" zoomScaleSheetLayoutView="100" workbookViewId="0">
      <selection activeCell="A50" sqref="A50:BM5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45651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H2-8</f>
        <v>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R7+'1224'!R8</f>
        <v>9.0299999999999998E-3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AX7+'1224'!AX8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AR12+'1224'!BA12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BO12+'1224'!BP12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AR13+'1224'!BA13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BO13+'1224'!BP13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AR14+'1224'!BA14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BO14+'1224'!BP14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AR15+'1224'!BA15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BO15+'1224'!BP15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AR16+'1224'!BA16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BO16+'1224'!BP16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AR17+'1224'!BA17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BO17+'1224'!BP17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AR18+'1224'!BA18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BO18+'1224'!BP18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AR19+'1224'!BA19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BO19+'1224'!BP19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AR20+'1224'!BA20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BO20+'1224'!BP20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AR21+'1224'!BA21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BO21+'1224'!BP21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AR22+'1224'!BA22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BO22+'1224'!BP22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AR23+'1224'!BA23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BO23+'1224'!BP23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AR24+'1224'!BA24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BO24+'1224'!BP24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AR25+'1224'!BA25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BO25+'1224'!BP25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AR27+'1224'!BA27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BO27+'1224'!BP27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AR28+'1224'!BA28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BO28+'1224'!BP28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AR29+'1224'!BA29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BO29+'1224'!BP29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AR30+'1224'!BA30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BO30+'1224'!BP30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AR31+'1224'!BA31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BO31+'1224'!BP31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AI40+'1224'!AS40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AI41+'1224'!AS41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AI42+'1224'!AS42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AI43+'1224'!AS43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AI44+'1224'!AS44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L47+'1224'!V47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AS47+'1224'!BC47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L48+'1224'!V48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AS48+'1224'!BC48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112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A251-E19E-4C2C-8F4B-A6F7DB24D1F5}">
  <sheetPr>
    <tabColor theme="0"/>
  </sheetPr>
  <dimension ref="A1:BY71"/>
  <sheetViews>
    <sheetView view="pageBreakPreview" topLeftCell="A53" zoomScaleNormal="100" zoomScaleSheetLayoutView="100" workbookViewId="0">
      <selection activeCell="A50" sqref="A50:BM5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45652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H2-9</f>
        <v>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R7+'1225'!R8</f>
        <v>9.0299999999999998E-3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AX7+'1225'!AX8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AR12+'1225'!BA12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BO12+'1225'!BP12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AR13+'1225'!BA13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BO13+'1225'!BP13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AR14+'1225'!BA14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BO14+'1225'!BP14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AR15+'1225'!BA15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BO15+'1225'!BP15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AR16+'1225'!BA16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BO16+'1225'!BP16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AR17+'1225'!BA17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BO17+'1225'!BP17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AR18+'1225'!BA18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BO18+'1225'!BP18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AR19+'1225'!BA19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BO19+'1225'!BP19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AR20+'1225'!BA20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BO20+'1225'!BP20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AR21+'1225'!BA21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BO21+'1225'!BP21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AR22+'1225'!BA22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BO22+'1225'!BP22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AR23+'1225'!BA23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BO23+'1225'!BP23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AR24+'1225'!BA24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BO24+'1225'!BP24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AR25+'1225'!BA25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BO25+'1225'!BP25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AR27+'1225'!BA27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BO27+'1225'!BP27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AR28+'1225'!BA28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BO28+'1225'!BP28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AR29+'1225'!BA29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BO29+'1225'!BP29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AR30+'1225'!BA30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BO30+'1225'!BP30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AR31+'1225'!BA31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BO31+'1225'!BP31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AI40+'1225'!AS40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AI41+'1225'!AS41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L47+'1225'!V47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AS47+'1225'!BC47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L48+'1225'!V48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AS48+'1225'!BC48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116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AE49-AFC7-4C15-96D1-5B6CB055E837}">
  <sheetPr>
    <tabColor theme="0"/>
  </sheetPr>
  <dimension ref="A1:BY71"/>
  <sheetViews>
    <sheetView view="pageBreakPreview" zoomScaleNormal="100" zoomScaleSheetLayoutView="100" workbookViewId="0">
      <selection activeCell="A60" sqref="A60:BM6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45653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H2-10</f>
        <v>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R7+'1226'!R8</f>
        <v>9.0299999999999998E-3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AX7+'1226'!AX8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AR12+'1226'!BA12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BO12+'1226'!BP12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AR13+'1226'!BA13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BO13+'1226'!BP13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AR14+'1226'!BA14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BO14+'1226'!BP14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AR15+'1226'!BA15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BO15+'1226'!BP15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AR16+'1226'!BA16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BO16+'1226'!BP16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AR17+'1226'!BA17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BO17+'1226'!BP17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AR18+'1226'!BA18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BO18+'1226'!BP18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AR19+'1226'!BA19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BO19+'1226'!BP19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AR20+'1226'!BA20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BO20+'1226'!BP20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AR21+'1226'!BA21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BO21+'1226'!BP21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AR22+'1226'!BA22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BO22+'1226'!BP22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AR23+'1226'!BA23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BO23+'1226'!BP23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AR24+'1226'!BA24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BO24+'1226'!BP24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AR25+'1226'!BA25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BO25+'1226'!BP25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AR27+'1226'!BA27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BO27+'1226'!BP27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AR28+'1226'!BA28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BO28+'1226'!BP28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AR29+'1226'!BA29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BO29+'1226'!BP29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AR30+'1226'!BA30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BO30+'1226'!BP30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AR31+'1226'!BA31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BO31+'1226'!BP31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AI40+'1226'!AS40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AI41+'1226'!AS41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AI42+'1226'!AS42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AI43+'1226'!AS43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AI44+'1226'!AS44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L47+'1226'!V47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AS47+'1226'!BC47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L48+'1226'!V48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AS48+'1226'!BC48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117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3432-9510-4605-A30F-693247A25929}">
  <sheetPr>
    <tabColor rgb="FFFFC000"/>
  </sheetPr>
  <dimension ref="A1:BY71"/>
  <sheetViews>
    <sheetView view="pageBreakPreview" topLeftCell="A26" zoomScaleNormal="100" zoomScaleSheetLayoutView="100" workbookViewId="0">
      <selection activeCell="A53" sqref="A53:BM53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45654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H2-10</f>
        <v>4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56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R7+'1227'!R8</f>
        <v>1.204E-2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AX7+'1227'!AX8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AR12+'1227'!BA12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BO12+'1227'!BP12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AR13+'1227'!BA13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BO13+'1227'!BP13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AR14+'1227'!BA14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BO14+'1227'!BP14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AR15+'1227'!BA15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BO15+'1227'!BP15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AR16+'1227'!BA16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BO16+'1227'!BP16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AR17+'1227'!BA17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BO17+'1227'!BP17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AR18+'1227'!BA18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BO18+'1227'!BP18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AR19+'1227'!BA19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BO19+'1227'!BP19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AR20+'1227'!BA20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BO20+'1227'!BP20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AR21+'1227'!BA21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BO21+'1227'!BP21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AR22+'1227'!BA22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BO22+'1227'!BP22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AR23+'1227'!BA23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BO23+'1227'!BP23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AR24+'1227'!BA24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BO24+'1227'!BP24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AR25+'1227'!BA25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BO25+'1227'!BP25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AR27+'1226'!BA27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BO27+'1227'!BP27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AR28+'1226'!BA28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BO28+'1227'!BP28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AR29+'1226'!BA29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BO29+'1227'!BP29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AR30+'1226'!BA30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BO30+'1227'!BP30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AR31+'1226'!BA31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BO31+'1227'!BP31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AI40+'1227'!AS40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AI41+'1227'!AS41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AI42+'1227'!AS42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AI43+'1227'!AS43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AI44+'1227'!AS44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L47+'1227'!V47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AS47+'1227'!BC47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L48+'1227'!V48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AS48+'1227'!BC48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1D7C-1B42-43EB-AE40-C21390253F1D}">
  <sheetPr>
    <tabColor rgb="FFFFC000"/>
  </sheetPr>
  <dimension ref="A1:BY71"/>
  <sheetViews>
    <sheetView view="pageBreakPreview" topLeftCell="A21" zoomScaleNormal="100" zoomScaleSheetLayoutView="100" workbookViewId="0">
      <selection activeCell="A54" sqref="A54:BM54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15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45655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H2-10</f>
        <v>5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55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R7+'1228'!R8</f>
        <v>1.5050000000000001E-2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AX7+'1228'!AX8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AR12+'1228'!BA12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BO12+'1228'!BP12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AR13+'1228'!BA13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BO13+'1228'!BP13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AR14+'1228'!BA14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BO14+'1228'!BP14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AR15+'1228'!BA15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BO15+'1228'!BP15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AR16+'1228'!BA16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BO16+'1228'!BP16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AR17+'1228'!BA17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BO17+'1228'!BP17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AR18+'1228'!BA18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BO18+'1228'!BP18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AR19+'1228'!BA19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BO19+'1228'!BP19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AR20+'1228'!BA20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BO20+'1228'!BP20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AR21+'1228'!BA21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BO21+'1228'!BP21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AR22+'1228'!BA22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BO22+'1228'!BP22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AR23+'1228'!BA23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BO23+'1228'!BP23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AR24+'1228'!BA24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BO24+'1228'!BP24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AR25+'1228'!BA25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BO25+'1228'!BP25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AR27+'1228'!BA27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BO27+'1228'!BP27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AR28+'1228'!BA28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BO28+'1228'!BP28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AR29+'1228'!BA29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BO29+'1228'!BP29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AR30+'1228'!BA30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BO30+'1228'!BP30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AR31+'1228'!BA31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BO31+'1228'!BP31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AI40+'1228'!AS40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AI41+'1228'!AS41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AI42+'1228'!AS42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AI43+'1228'!AS43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AI44+'1228'!AS44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L47+'1228'!V47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AS47+'1228'!BC47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L48+'1228'!V48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AS48+'1228'!BC48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FCF7-AD02-46E0-867D-844A6E408BA9}">
  <sheetPr>
    <tabColor theme="0"/>
  </sheetPr>
  <dimension ref="A1:BY71"/>
  <sheetViews>
    <sheetView view="pageBreakPreview" zoomScaleNormal="100" zoomScaleSheetLayoutView="100" workbookViewId="0">
      <selection activeCell="A60" sqref="A60:BM6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45656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H2-11</f>
        <v>5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55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R7+'1229'!R8</f>
        <v>1.5050000000000001E-2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AX7+'1229'!AX8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AR12+'1229'!BA12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BO12+'1229'!BP12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AR13+'1229'!BA13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BO13+'1229'!BP13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AR14+'1229'!BA14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BO14+'1229'!BP14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AR15+'1229'!BA15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BO15+'1229'!BP15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AR16+'1229'!BA16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BO16+'1229'!BP16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AR17+'1229'!BA17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BO17+'1229'!BP17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AR18+'1229'!BA18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BO18+'1229'!BP18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AR19+'1229'!BA19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BO19+'1229'!BP19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AR20+'1229'!BA20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BO20+'1229'!BP20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AR21+'1229'!BA21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BO21+'1229'!BP21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AR22+'1229'!BA22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BO22+'1229'!BP22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AR23+'1229'!BA23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BO23+'1229'!BP23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AR24+'1229'!BA24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BO24+'1229'!BP24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AR25+'1229'!BA25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BO25+'1229'!BP25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AR27+'1229'!BA27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BO27+'1229'!BP27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AR28+'1229'!BA28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BO28+'1229'!BP28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AR29+'1229'!BA29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BO29+'1229'!BP29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AR30+'1229'!BA30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BO30+'1229'!BP30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AR31+'1229'!BA31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BO31+'1229'!BP31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AI40+'1229'!AS40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AI41+'1229'!AS41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AI42+'1229'!AS42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AI43+'1229'!AS43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AI44+'1229'!AS44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L47+'1229'!V47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AS47+'1229'!BC47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L48+'1229'!V48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AS48+'1229'!BC48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114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E68C-7A91-4CA2-B823-AD228A2A1982}">
  <sheetPr>
    <tabColor theme="0"/>
  </sheetPr>
  <dimension ref="A1:BY71"/>
  <sheetViews>
    <sheetView view="pageBreakPreview" topLeftCell="A21" zoomScaleNormal="100" zoomScaleSheetLayoutView="100" workbookViewId="0">
      <selection activeCell="BQ32" sqref="BQ32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17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45657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H2-12</f>
        <v>5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55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R7+'1230'!R8</f>
        <v>1.5050000000000001E-2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AX7+'1230'!AX8</f>
        <v>1.5794780006885823E-2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AR12+'1230'!BA12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BO12+'1230'!BP12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AR13+'1230'!BA13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BO13+'1230'!BP13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AR14+'1230'!BA14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BO14+'1230'!BP14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AR15+'1230'!BA15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BO15+'1230'!BP15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AR16+'1230'!BA16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BO16+'1230'!BP16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AR17+'1230'!BA17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BO17+'1230'!BP17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AR18+'1230'!BA18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BO18+'1230'!BP18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AR19+'1230'!BA19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BO19+'1230'!BP19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AR20+'1230'!BA20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BO20+'1230'!BP20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AR21+'1230'!BA21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BO21+'1230'!BP21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AR22+'1230'!BA22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BO22+'1230'!BP22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AR23+'1230'!BA23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BO23+'1230'!BP23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AR24+'1230'!BA24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BO24+'1230'!BP24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AR25+'1230'!BA25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BO25+'1230'!BP25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AR27+'1230'!BA27</f>
        <v>0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BO27+'1230'!BP27</f>
        <v>0</v>
      </c>
      <c r="BQ27" s="30">
        <f t="shared" si="1"/>
        <v>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AR28+'1230'!BA28</f>
        <v>0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BO28+'1230'!BP28</f>
        <v>0</v>
      </c>
      <c r="BQ28" s="30">
        <f t="shared" si="1"/>
        <v>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AR29+'1230'!BA29</f>
        <v>0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BO29+'1230'!BP29</f>
        <v>0</v>
      </c>
      <c r="BQ29" s="30">
        <f t="shared" si="1"/>
        <v>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AR30+'1230'!BA30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BO30+'1230'!BP30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AR31+'1230'!BA31</f>
        <v>0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BO31+'1230'!BP31</f>
        <v>0</v>
      </c>
      <c r="BQ31" s="30">
        <f t="shared" si="1"/>
        <v>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14084</v>
      </c>
      <c r="BQ32" s="44">
        <f t="shared" si="2"/>
        <v>14084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14084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AI40+'1230'!AS40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AI41+'1230'!AS41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AI42+'1230'!AS42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AI43+'1230'!AS43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AI44+'1230'!AS44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L47+'1230'!V47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AS47+'1230'!BC47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L48+'1230'!V48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AS48+'1230'!BC48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113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E721-8935-4D5E-A33E-CE129FBD37F2}">
  <sheetPr>
    <tabColor rgb="FFFFC000"/>
  </sheetPr>
  <dimension ref="A1:BY71"/>
  <sheetViews>
    <sheetView view="pageBreakPreview" topLeftCell="A21" zoomScaleNormal="100" zoomScaleSheetLayoutView="100" workbookViewId="0">
      <selection activeCell="BJ33" sqref="BJ33:BM33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18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45658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H2-12</f>
        <v>6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54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1.8145380610012259E-2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R7+'1231'!R8</f>
        <v>1.806E-2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AX7+'1231'!AX8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AR12+'1231'!BA12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BO12+'1231'!BP12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AR13+'1231'!BA13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BO13+'1231'!BP13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AR14+'1231'!BA14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BO14+'1231'!BP14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AR15+'1231'!BA15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BO15+'1231'!BP15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AR16+'1231'!BA16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BO16+'1231'!BP16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AR17+'1231'!BA17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BO17+'1231'!BP17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AR18+'1231'!BA18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BO18+'1231'!BP18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AR19+'1231'!BA19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BO19+'1231'!BP19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AR20+'1231'!BA20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BO20+'1231'!BP20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AR21+'1231'!BA21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BO21+'1231'!BP21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AR22+'1231'!BA22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BO22+'1231'!BP22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AR23+'1231'!BA23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BO23+'1231'!BP23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AR24+'1231'!BA24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BO24+'1231'!BP24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AR25+'1231'!BA25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BO25+'1231'!BP25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1.4171605256377222E-2</v>
      </c>
      <c r="AS27" s="60"/>
      <c r="AT27" s="60"/>
      <c r="AU27" s="60"/>
      <c r="AV27" s="60"/>
      <c r="AW27" s="60"/>
      <c r="AX27" s="60"/>
      <c r="AY27" s="60"/>
      <c r="AZ27" s="61"/>
      <c r="BA27" s="62">
        <f>AR27+'1231'!BA27</f>
        <v>1.4171605256377222E-2</v>
      </c>
      <c r="BB27" s="187"/>
      <c r="BC27" s="187"/>
      <c r="BD27" s="187"/>
      <c r="BE27" s="187"/>
      <c r="BF27" s="187"/>
      <c r="BG27" s="187"/>
      <c r="BH27" s="187"/>
      <c r="BI27" s="188"/>
      <c r="BJ27" s="65"/>
      <c r="BK27" s="63"/>
      <c r="BL27" s="63"/>
      <c r="BM27" s="64"/>
      <c r="BN27" s="11">
        <v>7762</v>
      </c>
      <c r="BO27" s="29">
        <v>110</v>
      </c>
      <c r="BP27" s="11">
        <f>BO27+'1231'!BP27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1.4169779724333377E-2</v>
      </c>
      <c r="AS28" s="60"/>
      <c r="AT28" s="60"/>
      <c r="AU28" s="60"/>
      <c r="AV28" s="60"/>
      <c r="AW28" s="60"/>
      <c r="AX28" s="60"/>
      <c r="AY28" s="60"/>
      <c r="AZ28" s="61"/>
      <c r="BA28" s="62">
        <f>AR28+'1231'!BA28</f>
        <v>1.4169779724333377E-2</v>
      </c>
      <c r="BB28" s="187"/>
      <c r="BC28" s="187"/>
      <c r="BD28" s="187"/>
      <c r="BE28" s="187"/>
      <c r="BF28" s="187"/>
      <c r="BG28" s="187"/>
      <c r="BH28" s="187"/>
      <c r="BI28" s="188"/>
      <c r="BJ28" s="65"/>
      <c r="BK28" s="63"/>
      <c r="BL28" s="63"/>
      <c r="BM28" s="64"/>
      <c r="BN28" s="11">
        <v>7763</v>
      </c>
      <c r="BO28" s="29">
        <v>110</v>
      </c>
      <c r="BP28" s="11">
        <f>BO28+'1231'!BP28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 t="shared" ref="AR29" si="2">SUM(BO29/BN29)</f>
        <v>1.4170562037616401E-2</v>
      </c>
      <c r="AS29" s="60"/>
      <c r="AT29" s="60"/>
      <c r="AU29" s="60"/>
      <c r="AV29" s="60"/>
      <c r="AW29" s="60"/>
      <c r="AX29" s="60"/>
      <c r="AY29" s="60"/>
      <c r="AZ29" s="61"/>
      <c r="BA29" s="62">
        <f>AR29+'1231'!BA29</f>
        <v>1.4170562037616401E-2</v>
      </c>
      <c r="BB29" s="187"/>
      <c r="BC29" s="187"/>
      <c r="BD29" s="187"/>
      <c r="BE29" s="187"/>
      <c r="BF29" s="187"/>
      <c r="BG29" s="187"/>
      <c r="BH29" s="187"/>
      <c r="BI29" s="188"/>
      <c r="BJ29" s="65"/>
      <c r="BK29" s="63"/>
      <c r="BL29" s="63"/>
      <c r="BM29" s="64"/>
      <c r="BN29" s="11">
        <v>54338</v>
      </c>
      <c r="BO29" s="29">
        <v>770</v>
      </c>
      <c r="BP29" s="11">
        <f>BO29+'1231'!BP29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AR30+'1231'!BA30</f>
        <v>1</v>
      </c>
      <c r="BB30" s="187"/>
      <c r="BC30" s="187"/>
      <c r="BD30" s="187"/>
      <c r="BE30" s="187"/>
      <c r="BF30" s="187"/>
      <c r="BG30" s="187"/>
      <c r="BH30" s="187"/>
      <c r="BI30" s="188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BO30+'1231'!BP30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SUM(BO31/BN31)+0.0001</f>
        <v>0.35784004380490331</v>
      </c>
      <c r="AS31" s="60"/>
      <c r="AT31" s="60"/>
      <c r="AU31" s="60"/>
      <c r="AV31" s="60"/>
      <c r="AW31" s="60"/>
      <c r="AX31" s="60"/>
      <c r="AY31" s="60"/>
      <c r="AZ31" s="61"/>
      <c r="BA31" s="62">
        <f>AR31+'1231'!BA31</f>
        <v>0.35784004380490331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v>15190</v>
      </c>
      <c r="BP31" s="11">
        <f>BO31+'1231'!BP31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990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>SUM(BO26:BO31)</f>
        <v>16180</v>
      </c>
      <c r="BP32" s="44">
        <f t="shared" ref="BP32:BQ32" si="3">SUM(BP26:BP31)</f>
        <v>30264</v>
      </c>
      <c r="BQ32" s="44">
        <f t="shared" si="3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16180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AI40+'1231'!AS40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AI41+'1231'!AS41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AI42+'1231'!AS42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AI43+'1231'!AS43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AI44+'1231'!AS44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L47+'1231'!V47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AS47+'1231'!BC47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L48+'1231'!V48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AS48+'1231'!BC48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747A-07C1-416D-8230-42895D58D359}">
  <sheetPr>
    <tabColor theme="0"/>
  </sheetPr>
  <dimension ref="A1:BY71"/>
  <sheetViews>
    <sheetView view="pageBreakPreview" zoomScaleNormal="100" zoomScaleSheetLayoutView="100" workbookViewId="0">
      <selection activeCell="AR37" sqref="AR37:AZ3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19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45659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H2-13</f>
        <v>6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54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R7+'0101'!R8</f>
        <v>1.806E-2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AX7+'0101'!AX8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AR13+'0101'!BA13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BO13+'0101'!BP13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AR14+'0101'!BA14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BO14+'0101'!BP14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AR15+'0101'!BA15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BO15+'0101'!BP15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AR16+'0101'!BA16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BO16+'0101'!BP16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AR17+'0101'!BA17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BO17+'0101'!BP17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AR18+'0101'!BA18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BO18+'0101'!BP18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AR19+'0101'!BA19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BO19+'0101'!BP19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AR20+'0101'!BA20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BO20+'0101'!BP20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AR21+'0101'!BA21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BO21+'0101'!BP21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AR24+'0101'!BA24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BO24+'0101'!BP24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AR25+'0101'!BA25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BO25+'0101'!BP25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AR27+'0101'!BA27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BO27+'0101'!BP27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AR28+'0101'!BA28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BO28+'0101'!BP28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AR29+'0101'!BA29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BO29+'0101'!BP29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AR30+'0101'!BA30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BO30+'0101'!BP30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AR31+'0101'!BA31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BO31+'0101'!BP31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AI40+'0101'!AS40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AI41+'0101'!AS41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L47+'0101'!V47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AS47+'0101'!BC47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L48+'0101'!V48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AS48+'0101'!BC48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116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D53E-DC24-4308-8640-B57920037AD2}">
  <sheetPr>
    <tabColor theme="0"/>
  </sheetPr>
  <dimension ref="A1:BY71"/>
  <sheetViews>
    <sheetView view="pageBreakPreview" zoomScaleNormal="100" zoomScaleSheetLayoutView="100" workbookViewId="0">
      <selection activeCell="A56" sqref="A56:BM56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20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45660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H2-14</f>
        <v>6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54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R7+'0102'!R8</f>
        <v>1.806E-2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AX7+'0102'!AX8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AR12+'0102'!BA12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BO12+'0102'!BP12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AR13+'0102'!BA13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BO13+'0102'!BP13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AR14+'0102'!BA14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BO14+'0102'!BP14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AR15+'0102'!BA15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BO15+'0102'!BP15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AR16+'0102'!BA16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BO16+'0102'!BP16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AR17+'0102'!BA17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BO17+'0102'!BP17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AR18+'0102'!BA18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BO18+'0102'!BP18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AR19+'0102'!BA19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BO19+'0102'!BP19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AR20+'0102'!BA20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BO20+'0102'!BP20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AR21+'0102'!BA21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BO21+'0102'!BP21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AR22+'0102'!BA22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BO22+'0102'!BP22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AR23+'0102'!BA23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BO23+'0102'!BP23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AR24+'0102'!BA24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BO24+'0102'!BP24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AR25+'0102'!BA25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BO25+'0102'!BP25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AR27+'0102'!BA27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BO27+'0102'!BP27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AR28+'0102'!BA28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BO28+'0102'!BP28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AR29+'0102'!BA29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BO29+'0102'!BP29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AR30+'0102'!BA30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BO30+'0102'!BP30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AR31+'0102'!BA31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BO31+'0102'!BP31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AI40+'0102'!AS40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AI41+'0102'!AS41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AI42+'0102'!AS42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AI43+'0102'!AS43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AI44+'0102'!AS44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L47+'0102'!V47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AS47+'0102'!BC47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L48+'0102'!V48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AS48+'0102'!BC48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117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6612-0FD4-41CA-8A90-83B8EA5AF783}">
  <sheetPr>
    <tabColor rgb="FFFFC000"/>
  </sheetPr>
  <dimension ref="A1:BY71"/>
  <sheetViews>
    <sheetView view="pageBreakPreview" topLeftCell="A21" zoomScaleNormal="100" zoomScaleSheetLayoutView="100" workbookViewId="0">
      <selection activeCell="A57" sqref="A57:BM5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45661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H2-14</f>
        <v>7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53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R7+'0103'!R8</f>
        <v>2.1069999999999998E-2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AX7+'0103'!AX8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AR12+'0103'!BA12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BO12+'0103'!BP12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AR13+'0103'!BA13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BO13+'0103'!BP13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AR14+'0103'!BA14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BO14+'0103'!BP14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AR15+'0103'!BA15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BO15+'0103'!BP15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AR16+'0103'!BA16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BO16+'0103'!BP16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AR17+'0103'!BA17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BO17+'0103'!BP17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AR18+'0103'!BA18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BO18+'0103'!BP18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AR19+'0103'!BA19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BO19+'0103'!BP19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AR20+'0103'!BA20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BO20+'0103'!BP20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AR21+'0103'!BA21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BO21+'0103'!BP21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AR22+'0103'!BA22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BO22+'0103'!BP22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AR23+'0103'!BA23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BO23+'0103'!BP23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AR24+'0103'!BA24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BO24+'0103'!BP24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AR25+'0103'!BA25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BO25+'0103'!BP25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AR27+'0103'!BA27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BO27+'0103'!BP27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AR28+'0103'!BA28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BO28+'0103'!BP28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AR29+'0103'!BA29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BO29+'0103'!BP29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AR30+'0103'!BA30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BO30+'0103'!BP30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AR31+'0103'!BA31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BO31+'0103'!BP31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AI40+'0103'!AS40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AI41+'0103'!AS41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AI42+'0103'!AS42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AI43+'0103'!AS43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AI44+'0103'!AS44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L47+'0103'!V47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AS47+'0103'!BC47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L48+'0103'!V48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AS48+'0103'!BC48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DF17-AB42-48B3-9D43-3EF5E5330431}">
  <sheetPr>
    <tabColor rgb="FFFFC000"/>
  </sheetPr>
  <dimension ref="A1:BY71"/>
  <sheetViews>
    <sheetView view="pageBreakPreview" topLeftCell="A26" zoomScaleNormal="100" zoomScaleSheetLayoutView="100" workbookViewId="0">
      <selection activeCell="A57" sqref="A57:BM5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45662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H2-14</f>
        <v>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R7+'0104'!R8</f>
        <v>2.4079999999999997E-2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AX7+'0104'!AX8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AR12+'0104'!BA12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BO12+'0104'!BP12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AR13+'0104'!BA13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BO13+'0104'!BP13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AR14+'0104'!BA14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BO14+'0104'!BP14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AR15+'0104'!BA15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BO15+'0104'!BP15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AR16+'0104'!BA16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BO16+'0104'!BP16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AR17+'0104'!BA17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BO17+'0104'!BP17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AR18+'0104'!BA18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BO18+'0104'!BP18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AR19+'0104'!BA19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BO19+'0104'!BP19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AR20+'0104'!BA20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BO20+'0104'!BP20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AR21+'0104'!BA21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BO21+'0104'!BP21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AR22+'0104'!BA22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BO22+'0104'!BP22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AR23+'0104'!BA23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BO23+'0104'!BP23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AR24+'0104'!BA24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BO24+'0104'!BP24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AR25+'0104'!BA25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BO25+'0104'!BP25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AR27+'0104'!BA27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BO27+'0104'!BP27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AR28+'0104'!BA28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BO28+'0104'!BP28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AR29+'0104'!BA29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BO29+'0104'!BP29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AR30+'0104'!BA30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BO30+'0104'!BP30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AR31+'0104'!BA31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BO31+'0104'!BP31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AI40+'0104'!AS40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AI41+'0104'!AS41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AI42+'0104'!AS42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AI43+'0104'!AS43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AI44+'0104'!AS44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L47+'0104'!V47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AS47+'0104'!BC47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L48+'0104'!V48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AS48+'0104'!BC48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6C63-C44B-4E95-851A-DAD1D8F65B3D}">
  <sheetPr>
    <tabColor theme="0"/>
  </sheetPr>
  <dimension ref="A1:BY71"/>
  <sheetViews>
    <sheetView view="pageBreakPreview" topLeftCell="A48" zoomScaleNormal="100" zoomScaleSheetLayoutView="100" workbookViewId="0">
      <selection activeCell="A60" sqref="A60:BM6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45663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H2-15</f>
        <v>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R7+'0105'!R8</f>
        <v>2.4079999999999997E-2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AX7+'0105'!AX8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AR12+'0105'!BA12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BO12+'0105'!BP12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AR13+'0105'!BA13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BO13+'0105'!BP13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AR14+'0105'!BA14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BO14+'0105'!BP14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AR15+'0105'!BA15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BO15+'0105'!BP15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AR16+'0105'!BA16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BO16+'0105'!BP16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AR17+'0105'!BA17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BO17+'0105'!BP17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AR18+'0105'!BA18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BO18+'0105'!BP18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AR19+'0105'!BA19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BO19+'0105'!BP19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AR20+'0105'!BA20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BO20+'0105'!BP20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AR21+'0105'!BA21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BO21+'0105'!BP21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AR22+'0105'!BA22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BO22+'0105'!BP22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AR23+'0105'!BA23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BO23+'0105'!BP23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AR24+'0105'!BA24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BO24+'0105'!BP24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AR25+'0105'!BA25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BO25+'0105'!BP25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AR27+'0105'!BA27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BO27+'0105'!BP27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AR28+'0105'!BA28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BO28+'0105'!BP28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AR29+'0105'!BA29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BO29+'0105'!BP29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AR30+'0105'!BA30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BO30+'0105'!BP30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AR31+'0105'!BA31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BO31+'0105'!BP31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AI40+'0105'!AS40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AI41+'0105'!AS41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L47+'0105'!V47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AS47+'0105'!BC47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L48+'0105'!V48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AS48+'0105'!BC48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114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615D-BCF1-463E-9A44-23E7CF22AE66}">
  <sheetPr>
    <tabColor theme="0"/>
  </sheetPr>
  <dimension ref="A1:BY71"/>
  <sheetViews>
    <sheetView view="pageBreakPreview" zoomScaleNormal="100" zoomScaleSheetLayoutView="100" workbookViewId="0">
      <selection activeCell="A55" sqref="A55:BM55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45664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H2-16</f>
        <v>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R7+'0106'!R8</f>
        <v>2.4079999999999997E-2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AX7+'0106'!AX8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AR12+'0106'!BA12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BO12+'0106'!BP12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AR13+'0106'!BA13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BO13+'0106'!BP13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AR14+'0106'!BA14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BO14+'0106'!BP14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AR15+'0106'!BA15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BO15+'0106'!BP15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AR16+'0106'!BA16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BO16+'0106'!BP16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AR17+'0106'!BA17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BO17+'0106'!BP17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AR18+'0106'!BA18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BO18+'0106'!BP18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AR19+'0106'!BA19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BO19+'0106'!BP19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AR20+'0106'!BA20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BO20+'0106'!BP20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AR21+'0106'!BA21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BO21+'0106'!BP21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AR22+'0106'!BA22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BO22+'0106'!BP22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AR23+'0106'!BA23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BO23+'0106'!BP23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AR24+'0106'!BA24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BO24+'0106'!BP24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AR25+'0106'!BA25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BO25+'0106'!BP25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AR27+'0106'!BA27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BO27+'0106'!BP27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AR28+'0106'!BA28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BO28+'0106'!BP28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AR29+'0106'!BA29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BO29+'0106'!BP29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AR30+'0106'!BA30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BO30+'0106'!BP30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AR31+'0106'!BA31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BO31+'0106'!BP31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AI40+'0106'!AS40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AI41+'0106'!AS41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AI42+'0106'!AS42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AI43+'0106'!AS43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AI44+'0106'!AS44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L47+'0106'!V47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AS47+'0106'!BC47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L48+'0106'!V48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AS48+'0106'!BC48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113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6E14-5EE4-405C-8BB8-8BD64C979720}">
  <sheetPr>
    <tabColor theme="0"/>
  </sheetPr>
  <dimension ref="A1:BY71"/>
  <sheetViews>
    <sheetView view="pageBreakPreview" zoomScaleNormal="100" zoomScaleSheetLayoutView="100" workbookViewId="0">
      <selection activeCell="A57" sqref="A57:BM5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25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45665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H2-17</f>
        <v>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R7+'0107'!R8</f>
        <v>2.4079999999999997E-2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AX7+'0107'!AX8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AR12+'0107'!BA12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BO12+'0107'!BP12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AR13+'0107'!BA13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BO13+'0107'!BP13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AR14+'0107'!BA14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BO14+'0107'!BP14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AR15+'0107'!BA15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BO15+'0107'!BP15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AR16+'0107'!BA16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BO16+'0107'!BP16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AR17+'0107'!BA17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BO17+'0107'!BP17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AR18+'0107'!BA18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BO18+'0107'!BP18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AR19+'0107'!BA19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BO19+'0107'!BP19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AR20+'0107'!BA20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BO20+'0107'!BP20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AR21+'0107'!BA21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BO21+'0107'!BP21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AR22+'0107'!BA22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BO22+'0107'!BP22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AR23+'0107'!BA23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BO23+'0107'!BP23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AR24+'0107'!BA24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BO24+'0107'!BP24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AR25+'0107'!BA25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BO25+'0107'!BP25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AR27+'0107'!BA27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BO27+'0107'!BP27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AR28+'0107'!BA28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BO28+'0107'!BP28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AR29+'0107'!BA29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BO29+'0107'!BP29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AR30+'0107'!BA30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BO30+'0107'!BP30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AR31+'0107'!BA31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BO31+'0107'!BP31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AI40+'0107'!AS40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AI41+'0107'!AS41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AI42+'0107'!AS42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AI43+'0107'!AS43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AI44+'0107'!AS44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L47+'0107'!V47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AS47+'0107'!BC47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L48+'0107'!V48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AS48+'0107'!BC48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112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BECD-E479-45D4-B322-F908F0D29944}">
  <sheetPr>
    <tabColor theme="0"/>
  </sheetPr>
  <dimension ref="A1:BY71"/>
  <sheetViews>
    <sheetView view="pageBreakPreview" zoomScaleNormal="100" zoomScaleSheetLayoutView="100" workbookViewId="0">
      <selection activeCell="A58" sqref="A58:BM58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45666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H2-18</f>
        <v>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R7+'0108'!R8</f>
        <v>2.4079999999999997E-2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AX7+'0108'!AX8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AR12+'0108'!BA12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BO12+'0108'!BP12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AR13+'0108'!BA13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BO13+'0108'!BP13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AR14+'0108'!BA14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BO14+'0108'!BP14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AR15+'0108'!BA15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BO15+'0108'!BP15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AR16+'0108'!BA16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BO16+'0108'!BP16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AR17+'0108'!BA17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BO17+'0108'!BP17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AR18+'0108'!BA18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BO18+'0108'!BP18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AR19+'0108'!BA19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BO19+'0108'!BP19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AR20+'0108'!BA20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BO20+'0108'!BP20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AR21+'0108'!BA21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BO21+'0108'!BP21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AR22+'0108'!BA22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BO22+'0108'!BP22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AR23+'0108'!BA23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BO23+'0108'!BP23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AR24+'0108'!BA24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BO24+'0108'!BP24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AR25+'0108'!BA25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BO25+'0108'!BP25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AR27+'0108'!BA27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BO27+'0108'!BP27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AR28+'0108'!BA28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BO28+'0108'!BP28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AR29+'0108'!BA29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BO29+'0108'!BP29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AR30+'0108'!BA30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BO30+'0108'!BP30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AR31+'0108'!BA31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BO31+'0108'!BP31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AI40+'0108'!AS40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AI41+'0108'!AS41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AI42+'0108'!AS42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AI43+'0108'!AS43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AI44+'0108'!AS44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L47+'0108'!V47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AS47+'0108'!BC47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L48+'0108'!V48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AS48+'0108'!BC48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116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31F0-D6F2-44D5-A712-5CEF875F60CF}">
  <sheetPr>
    <tabColor theme="0"/>
  </sheetPr>
  <dimension ref="A1:BY71"/>
  <sheetViews>
    <sheetView view="pageBreakPreview" topLeftCell="A21" zoomScaleNormal="100" zoomScaleSheetLayoutView="100" workbookViewId="0">
      <selection activeCell="A56" sqref="A56:BM56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27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45667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H2-19</f>
        <v>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R7+'0109'!R8</f>
        <v>2.4079999999999997E-2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AX7+'0109'!AX8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AR12+'0109'!BA12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BO12+'0109'!BP12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AR13+'0109'!BA13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BO13+'0109'!BP13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AR14+'0109'!BA14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BO14+'0109'!BP14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AR15+'0109'!BA15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BO15+'0109'!BP15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AR16+'0109'!BA16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BO16+'0109'!BP16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AR17+'0109'!BA17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BO17+'0109'!BP17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AR18+'0109'!BA18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BO18+'0109'!BP18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AR19+'0109'!BA19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BO19+'0109'!BP19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AR20+'0109'!BA20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BO20+'0109'!BP20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AR21+'0109'!BA21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BO21+'0109'!BP21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AR22+'0109'!BA22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BO22+'0109'!BP22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AR23+'0109'!BA23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BO23+'0109'!BP23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AR24+'0109'!BA24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BO24+'0109'!BP24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AR25+'0109'!BA25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BO25+'0109'!BP25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AR27+'0109'!BA27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BO27+'0109'!BP27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AR28+'0109'!BA28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BO28+'0109'!BP28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AR29+'0109'!BA29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BO29+'0109'!BP29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AR30+'0109'!BA30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BO30+'0109'!BP30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AR31+'0109'!BA31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BO31+'0109'!BP31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AI40+'0109'!AS40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AI41+'0109'!AS41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AI42+'0109'!AS42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AI43+'0109'!AS43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AI44+'0109'!AS44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L47+'0109'!V47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AS47+'0109'!BC47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L48+'0109'!V48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AS48+'0109'!BC48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117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D414-47AE-4B9E-BA3B-57627C3A603C}">
  <sheetPr>
    <tabColor rgb="FFFFC000"/>
  </sheetPr>
  <dimension ref="A1:BY71"/>
  <sheetViews>
    <sheetView view="pageBreakPreview" topLeftCell="A21" zoomScaleNormal="100" zoomScaleSheetLayoutView="100" workbookViewId="0">
      <selection activeCell="A57" sqref="A57:BM5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28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45668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H2-19</f>
        <v>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R7+'0110'!R8</f>
        <v>2.7089999999999996E-2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AX7+'0110'!AX8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AR12+'0110'!BA12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BO12+'0110'!BP12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AR13+'0110'!BA13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BO13+'0110'!BP13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AR14+'0110'!BA14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BO14+'0110'!BP14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AR15+'0110'!BA15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BO15+'0110'!BP15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AR16+'0110'!BA16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BO16+'0110'!BP16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AR17+'0110'!BA17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BO17+'0110'!BP17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AR18+'0110'!BA18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BO18+'0110'!BP18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AR19+'0110'!BA19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BO19+'0110'!BP19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AR20+'0110'!BA20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BO20+'0110'!BP20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AR21+'0110'!BA21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BO21+'0110'!BP21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AR22+'0110'!BA22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BO22+'0110'!BP22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AR23+'0110'!BA23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BO23+'0110'!BP23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AR24+'0110'!BA24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BO24+'0110'!BP24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AR25+'0110'!BA25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BO25+'0110'!BP25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AR27+'0110'!BA27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BO27+'0110'!BP27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AR28+'0110'!BA28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BO28+'0110'!BP28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AR29+'0110'!BA29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BO29+'0110'!BP29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AR30+'0110'!BA30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BO30+'0110'!BP30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AR31+'0110'!BA31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BO31+'0110'!BP31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AI40+'0110'!AS40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AI41+'0110'!AS41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AI42+'0110'!AS42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AI43+'0110'!AS43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AI44+'0110'!AS44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L47+'0110'!V47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AS47+'0110'!BC47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L48+'0110'!V48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AS48+'0110'!BC48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9090-8946-40BD-A2B5-93A40D671699}">
  <sheetPr>
    <tabColor rgb="FFFFC000"/>
  </sheetPr>
  <dimension ref="A1:BY71"/>
  <sheetViews>
    <sheetView view="pageBreakPreview" topLeftCell="A21" zoomScaleNormal="100" zoomScaleSheetLayoutView="100" workbookViewId="0">
      <selection activeCell="AS48" sqref="AS48:BB48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29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45669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H2-19</f>
        <v>10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R7+'0111'!R8</f>
        <v>3.0099999999999995E-2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AX7+'0111'!AX8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AR13+'0111'!BA13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BO13+'0111'!BP13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AR14+'0111'!BA14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BO14+'0111'!BP14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AR15+'0111'!BA15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BO15+'0111'!BP15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AR16+'0111'!BA16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BO16+'0111'!BP16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AR17+'0111'!BA17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BO17+'0111'!BP17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AR18+'0111'!BA18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BO18+'0111'!BP18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AR19+'0111'!BA19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BO19+'0111'!BP19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AR20+'0111'!BA20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BO20+'0111'!BP20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AR21+'0111'!BA21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BO21+'0111'!BP21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AR24+'0111'!BA24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BO24+'0111'!BP24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AR25+'0111'!BA25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BO25+'0111'!BP25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AR27+'0111'!BA27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BO27+'0111'!BP27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AR28+'0111'!BA28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BO28+'0111'!BP28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AR29+'0111'!BA29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BO29+'0111'!BP29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AR30+'0111'!BA30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BO30+'0111'!BP30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AR31+'0111'!BA31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BO31+'0111'!BP31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AI40+'0111'!AS40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AI41+'0111'!AS41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L47+'0111'!V47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AS47+'0111'!BC47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L48+'0111'!V48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AS48+'0111'!BC48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D565-52BD-4CFF-A6D1-F4F8950E42DD}">
  <sheetPr>
    <tabColor theme="0"/>
  </sheetPr>
  <dimension ref="A1:BY71"/>
  <sheetViews>
    <sheetView view="pageBreakPreview" topLeftCell="A53" zoomScaleNormal="100" zoomScaleSheetLayoutView="100" workbookViewId="0">
      <selection activeCell="A60" sqref="A60:BM6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30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45670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H2-20</f>
        <v>10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R7+'0112'!R8</f>
        <v>3.0099999999999995E-2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AX7+'0112'!AX8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AR12+'0112'!BA12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BO12+'0112'!BP12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AR13+'0112'!BA13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BO13+'0112'!BP13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AR14+'0112'!BA14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BO14+'0112'!BP14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AR15+'0112'!BA15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BO15+'0112'!BP15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AR16+'0112'!BA16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BO16+'0112'!BP16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AR17+'0112'!BA17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BO17+'0112'!BP17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AR18+'0112'!BA18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BO18+'0112'!BP18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AR19+'0112'!BA19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BO19+'0112'!BP19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AR20+'0112'!BA20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BO20+'0112'!BP20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AR21+'0112'!BA21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BO21+'0112'!BP21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AR22+'0112'!BA22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BO22+'0112'!BP22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AR23+'0112'!BA23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BO23+'0112'!BP23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AR24+'0112'!BA24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BO24+'0112'!BP24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AR25+'0112'!BA25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BO25+'0112'!BP25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AR27+'0112'!BA27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BO27+'0112'!BP27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AR28+'0112'!BA28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BO28+'0112'!BP28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AR29+'0112'!BA29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BO29+'0112'!BP29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AR30+'0112'!BA30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BO30+'0112'!BP30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AR31+'0112'!BA31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BO31+'0112'!BP31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AI40+'0112'!AS40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AI41+'0112'!AS41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AI42+'0112'!AS42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AI43+'0112'!AS43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AI44+'0112'!AS44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L47+'0112'!V47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AS47+'0112'!BC47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L48+'0112'!V48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AS48+'0112'!BC48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114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60AD-6C6E-4ACF-832C-D8F13599A7C6}">
  <sheetPr>
    <tabColor theme="0"/>
  </sheetPr>
  <dimension ref="A1:BY71"/>
  <sheetViews>
    <sheetView view="pageBreakPreview" zoomScaleNormal="100" zoomScaleSheetLayoutView="100" workbookViewId="0">
      <selection activeCell="A54" sqref="A54:BM54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45671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H2-21</f>
        <v>10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R7+'0113'!R8</f>
        <v>3.0099999999999995E-2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AX7+'0113'!AX8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AR12+'0113'!BA12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BO12+'0113'!BP12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AR13+'0113'!BA13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BO13+'0113'!BP13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AR14+'0113'!BA14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BO14+'0113'!BP14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AR15+'0113'!BA15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BO15+'0113'!BP15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AR16+'0113'!BA16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BO16+'0113'!BP16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AR17+'0113'!BA17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BO17+'0113'!BP17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AR18+'0113'!BA18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BO18+'0113'!BP18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AR19+'0113'!BA19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BO19+'0113'!BP19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AR20+'0113'!BA20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BO20+'0113'!BP20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AR21+'0113'!BA21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BO21+'0113'!BP21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AR22+'0113'!BA22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BO22+'0113'!BP22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AR23+'0113'!BA23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BO23+'0113'!BP23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AR24+'0113'!BA24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BO24+'0113'!BP24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AR25+'0113'!BA25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BO25+'0113'!BP25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AR27+'0113'!BA27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BO27+'0113'!BP27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AR28+'0113'!BA28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BO28+'0113'!BP28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AR29+'0113'!BA29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BO29+'0113'!BP29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AR30+'0113'!BA30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BO30+'0113'!BP30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AR31+'0113'!BA31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BO31+'0113'!BP31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AI40+'0113'!AS40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AI41+'0113'!AS41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AI42+'0113'!AS42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AI43+'0113'!AS43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AI44+'0113'!AS44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L47+'0113'!V47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AS47+'0113'!BC47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L48+'0113'!V48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AS48+'0113'!BC48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113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BB57-940A-4852-8DCF-63F31F2BAE04}">
  <sheetPr>
    <tabColor theme="0"/>
  </sheetPr>
  <dimension ref="A1:BY71"/>
  <sheetViews>
    <sheetView view="pageBreakPreview" zoomScaleNormal="100" zoomScaleSheetLayoutView="100" workbookViewId="0">
      <selection activeCell="A54" sqref="A54:BM54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45672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H2-22</f>
        <v>10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R7+'0114'!R8</f>
        <v>3.0099999999999995E-2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AX7+'0114'!AX8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AR12+'0114'!BA12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BO12+'0114'!BP12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AR13+'0114'!BA13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BO13+'0114'!BP13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AR14+'0114'!BA14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BO14+'0114'!BP14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AR15+'0114'!BA15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BO15+'0114'!BP15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AR16+'0114'!BA16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BO16+'0114'!BP16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AR17+'0114'!BA17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BO17+'0114'!BP17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AR18+'0114'!BA18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BO18+'0114'!BP18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AR19+'0114'!BA19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BO19+'0114'!BP19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AR20+'0114'!BA20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BO20+'0114'!BP20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AR21+'0114'!BA21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BO21+'0114'!BP21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AR22+'0114'!BA22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BO22+'0114'!BP22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AR23+'0114'!BA23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BO23+'0114'!BP23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AR24+'0114'!BA24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BO24+'0114'!BP24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AR25+'0114'!BA25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BO25+'0114'!BP25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AR27+'0114'!BA27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BO27+'0114'!BP27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AR28+'0114'!BA28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BO28+'0114'!BP28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AR29+'0114'!BA29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BO29+'0114'!BP29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AR30+'0114'!BA30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BO30+'0114'!BP30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AR31+'0114'!BA31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BO31+'0114'!BP31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AI40+'0114'!AS40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AI41+'0114'!AS41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AI42+'0114'!AS42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AI43+'0114'!AS43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AI44+'0114'!AS44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L47+'0114'!V47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AS47+'0114'!BC47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L48+'0114'!V48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AS48+'0114'!BC48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112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AB4-91E9-4253-868D-80AFC291CA2D}">
  <sheetPr>
    <tabColor theme="0"/>
  </sheetPr>
  <dimension ref="A1:BY71"/>
  <sheetViews>
    <sheetView view="pageBreakPreview" zoomScaleNormal="100" zoomScaleSheetLayoutView="100" workbookViewId="0">
      <selection activeCell="A56" sqref="A56:BM56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45673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H2-23</f>
        <v>10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R7+'0115'!R8</f>
        <v>3.0099999999999995E-2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AX7+'0115'!AX8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AR12+'0115'!BA12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BO12+'0115'!BP12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AR13+'0115'!BA13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BO13+'0115'!BP13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AR14+'0115'!BA14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BO14+'0115'!BP14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AR15+'0115'!BA15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BO15+'0115'!BP15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AR16+'0115'!BA16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BO16+'0115'!BP16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AR17+'0115'!BA17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BO17+'0115'!BP17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AR18+'0115'!BA18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BO18+'0115'!BP18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AR19+'0115'!BA19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BO19+'0115'!BP19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AR20+'0115'!BA20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BO20+'0115'!BP20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AR21+'0115'!BA21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BO21+'0115'!BP21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AR22+'0115'!BA22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BO22+'0115'!BP22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AR23+'0115'!BA23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BO23+'0115'!BP23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AR24+'0115'!BA24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BO24+'0115'!BP24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AR25+'0115'!BA25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BO25+'0115'!BP25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AR27+'0115'!BA27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BO27+'0115'!BP27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AR28+'0115'!BA28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BO28+'0115'!BP28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AR29+'0115'!BA29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BO29+'0115'!BP29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AR30+'0115'!BA30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BO30+'0115'!BP30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AR31+'0115'!BA31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BO31+'0115'!BP31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AI40+'0115'!AS40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AI41+'0115'!AS41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L47+'0115'!V47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AS47+'0115'!BC47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L48+'0115'!V48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AS48+'0115'!BC48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116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7A06-A7F3-4022-B7CA-42BCC0AC8E54}">
  <sheetPr>
    <tabColor theme="0"/>
  </sheetPr>
  <dimension ref="A1:BY71"/>
  <sheetViews>
    <sheetView view="pageBreakPreview" zoomScaleNormal="100" zoomScaleSheetLayoutView="100" workbookViewId="0">
      <selection activeCell="A57" sqref="A57:BM5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45674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H2-24</f>
        <v>10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50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R7+'0116'!R8</f>
        <v>3.0099999999999995E-2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AX7+'0116'!AX8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AR12+'0116'!BA12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BO12+'0116'!BP12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AR13+'0116'!BA13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BO13+'0116'!BP13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AR14+'0116'!BA14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BO14+'0116'!BP14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AR15+'0116'!BA15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BO15+'0116'!BP15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AR16+'0116'!BA16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BO16+'0116'!BP16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AR17+'0116'!BA17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BO17+'0116'!BP17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AR18+'0116'!BA18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BO18+'0116'!BP18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AR19+'0116'!BA19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BO19+'0116'!BP19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AR20+'0116'!BA20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BO20+'0116'!BP20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AR21+'0116'!BA21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BO21+'0116'!BP21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AR22+'0116'!BA22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BO22+'0116'!BP22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AR23+'0116'!BA23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BO23+'0116'!BP23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AR24+'0116'!BA24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BO24+'0116'!BP24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AR25+'0116'!BA25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BO25+'0116'!BP25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AR27+'0116'!BA27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BO27+'0116'!BP27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AR28+'0116'!BA28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BO28+'0116'!BP28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AR29+'0116'!BA29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BO29+'0116'!BP29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AR30+'0116'!BA30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BO30+'0116'!BP30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AR31+'0116'!BA31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BO31+'0116'!BP31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AI40+'0116'!AS40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AI41+'0116'!AS41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AI42+'0116'!AS42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AI43+'0116'!AS43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AI44+'0116'!AS44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L47+'0116'!V47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AS47+'0116'!BC47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L48+'0116'!V48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AS48+'0116'!BC48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117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EDFE-46B0-42BC-8D5C-23191540B324}">
  <sheetPr>
    <tabColor rgb="FFFFC000"/>
  </sheetPr>
  <dimension ref="A1:BY71"/>
  <sheetViews>
    <sheetView view="pageBreakPreview" topLeftCell="A21" zoomScaleNormal="100" zoomScaleSheetLayoutView="100" workbookViewId="0">
      <selection activeCell="A56" sqref="A56:BM56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35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45675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H2-24</f>
        <v>11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R7+'0117'!R8</f>
        <v>3.3109999999999994E-2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AX7+'0117'!AX8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AR12+'0117'!BA12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BO12+'0117'!BP12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AR13+'0117'!BA13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BO13+'0117'!BP13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AR14+'0117'!BA14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BO14+'0117'!BP14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AR15+'0117'!BA15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BO15+'0117'!BP15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AR16+'0117'!BA16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BO16+'0117'!BP16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AR17+'0117'!BA17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BO17+'0117'!BP17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AR18+'0117'!BA18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BO18+'0117'!BP18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AR19+'0117'!BA19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BO19+'0117'!BP19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AR20+'0117'!BA20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BO20+'0117'!BP20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AR21+'0117'!BA21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BO21+'0117'!BP21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AR22+'0117'!BA22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BO22+'0117'!BP22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AR23+'0117'!BA23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BO23+'0117'!BP23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AR24+'0117'!BA24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BO24+'0117'!BP24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AR25+'0117'!BA25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BO25+'0117'!BP25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AR27+'0117'!BA27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BO27+'0117'!BP27</f>
        <v>110</v>
      </c>
      <c r="BQ27" s="30">
        <f t="shared" si="1"/>
        <v>110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AR28+'0117'!BA28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BO28+'0117'!BP28</f>
        <v>110</v>
      </c>
      <c r="BQ28" s="30">
        <f t="shared" si="1"/>
        <v>110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AR29+'0117'!BA29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BO29+'0117'!BP29</f>
        <v>770</v>
      </c>
      <c r="BQ29" s="30">
        <f t="shared" si="1"/>
        <v>770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AR30+'0117'!BA30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BO30+'0117'!BP30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AR31+'0117'!BA31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BO31+'0117'!BP31</f>
        <v>15190</v>
      </c>
      <c r="BQ31" s="30">
        <f t="shared" si="1"/>
        <v>15190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AI40+'0117'!AS40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AI41+'0117'!AS41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AI42+'0117'!AS42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AI43+'0117'!AS43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AI44+'0117'!AS44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L47+'0117'!V47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AS47+'0117'!BC47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L48+'0117'!V48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AS48+'0117'!BC48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B40F-1981-4769-A164-16F54DA86515}">
  <sheetPr>
    <tabColor rgb="FFFFC000"/>
  </sheetPr>
  <dimension ref="A1:BY71"/>
  <sheetViews>
    <sheetView view="pageBreakPreview" topLeftCell="A21" zoomScaleNormal="100" zoomScaleSheetLayoutView="100" workbookViewId="0">
      <selection activeCell="BW30" sqref="BW3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45676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H2-24</f>
        <v>12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48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R7+'0118'!R8</f>
        <v>3.6119999999999992E-2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AX7+'0118'!AX8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AR12+'0118'!BA12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BO12+'0118'!BP12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AR13+'0118'!BA13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BO13+'0118'!BP13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AR14+'0118'!BA14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BO14+'0118'!BP14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AR15+'0118'!BA15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BO15+'0118'!BP15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AR16+'0118'!BA16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BO16+'0118'!BP16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AR17+'0118'!BA17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BO17+'0118'!BP17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AR18+'0118'!BA18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BO18+'0118'!BP18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AR19+'0118'!BA19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BO19+'0118'!BP19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AR20+'0118'!BA20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BO20+'0118'!BP20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AR21+'0118'!BA21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BO21+'0118'!BP21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AR22+'0118'!BA22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BO22+'0118'!BP22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AR23+'0118'!BA23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BO23+'0118'!BP23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AR24+'0118'!BA24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BO24+'0118'!BP24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AR25+'0118'!BA25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BO25+'0118'!BP25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AR27+'0118'!BA27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BO27+'0118'!BP27</f>
        <v>110</v>
      </c>
      <c r="BQ27" s="30">
        <f t="shared" si="1"/>
        <v>110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AR28+'0118'!BA28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BO28+'0118'!BP28</f>
        <v>110</v>
      </c>
      <c r="BQ28" s="30">
        <f t="shared" si="1"/>
        <v>110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AR29+'0118'!BA29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BO29+'0118'!BP29</f>
        <v>770</v>
      </c>
      <c r="BQ29" s="30">
        <f t="shared" si="1"/>
        <v>770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AR30+'0118'!BA30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BO30+'0118'!BP30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AR31+'0118'!BA31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BO31+'0118'!BP31</f>
        <v>15190</v>
      </c>
      <c r="BQ31" s="30">
        <f t="shared" si="1"/>
        <v>15190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AI40+'0118'!AS40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AI41+'0118'!AS41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AI42+'0118'!AS42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AI43+'0118'!AS43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AI44+'0118'!AS44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L47+'0118'!V47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AS47+'0118'!BC47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L48+'0118'!V48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AS48+'0118'!BC48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A86A-BBAB-435B-94C9-45562D5F85BE}">
  <sheetPr>
    <tabColor theme="0"/>
  </sheetPr>
  <dimension ref="A1:BY71"/>
  <sheetViews>
    <sheetView view="pageBreakPreview" topLeftCell="A21" zoomScaleNormal="100" zoomScaleSheetLayoutView="100" workbookViewId="0">
      <selection activeCell="D28" sqref="D28:AD28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37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45677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H2-25</f>
        <v>12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48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R7+'0119'!R8</f>
        <v>3.6119999999999992E-2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AX7+'0119'!AX8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AR12+'0119'!BA12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BO12+'0119'!BP12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AR13+'0119'!BA13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BO13+'0119'!BP13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AR14+'0119'!BA14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BO14+'0119'!BP14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AR15+'0119'!BA15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BO15+'0119'!BP15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AR16+'0119'!BA16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BO16+'0119'!BP16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AR17+'0119'!BA17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BO17+'0119'!BP17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AR18+'0119'!BA18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BO18+'0119'!BP18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AR19+'0119'!BA19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BO19+'0119'!BP19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AR20+'0119'!BA20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BO20+'0119'!BP20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AR21+'0119'!BA21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BO21+'0119'!BP21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AR22+'0119'!BA22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BO22+'0119'!BP22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AR23+'0119'!BA23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BO23+'0119'!BP23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AR24+'0119'!BA24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BO24+'0119'!BP24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AR25+'0119'!BA25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BO25+'0119'!BP25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AR27+'0119'!BA27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BO27+'0119'!BP27</f>
        <v>110</v>
      </c>
      <c r="BQ27" s="30">
        <f t="shared" si="1"/>
        <v>110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AR28+'0119'!BA28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BO28+'0119'!BP28</f>
        <v>110</v>
      </c>
      <c r="BQ28" s="30">
        <f t="shared" si="1"/>
        <v>110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AR29+'0119'!BA29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BO29+'0119'!BP29</f>
        <v>770</v>
      </c>
      <c r="BQ29" s="30">
        <f t="shared" si="1"/>
        <v>770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AR30+'0119'!BA30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BO30+'0119'!BP30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AR31+'0119'!BA31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BO31+'0119'!BP31</f>
        <v>15190</v>
      </c>
      <c r="BQ31" s="30">
        <f t="shared" si="1"/>
        <v>15190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AI40+'0119'!AS40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AI41+'0119'!AS41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AI42+'0119'!AS42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AI43+'0119'!AS43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AI44+'0119'!AS44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L47+'0119'!V47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AS47+'0119'!BC47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L48+'0119'!V48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AS48+'0119'!BC48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114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7646-CC34-4AA2-B9B5-76E20321C080}">
  <sheetPr>
    <tabColor rgb="FFFFC000"/>
  </sheetPr>
  <dimension ref="A1:BY71"/>
  <sheetViews>
    <sheetView view="pageBreakPreview" topLeftCell="A21" zoomScaleNormal="100" zoomScaleSheetLayoutView="100" workbookViewId="0">
      <selection activeCell="BS27" sqref="BS2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38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45678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H2-25</f>
        <v>13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R7+'0120'!R8</f>
        <v>3.9129999999999991E-2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AX7+'0120'!AX8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AR12+'0120'!BA12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BO12+'0120'!BP12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AR13+'0120'!BA13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BO13+'0120'!BP13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AR14+'0120'!BA14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BO14+'0120'!BP14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AR15+'0120'!BA15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BO15+'0120'!BP15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AR16+'0120'!BA16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BO16+'0120'!BP16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AR17+'0120'!BA17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BO17+'0120'!BP17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AR18+'0120'!BA18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BO18+'0120'!BP18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AR19+'0120'!BA19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BO19+'0120'!BP19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AR20+'0120'!BA20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BO20+'0120'!BP20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AR21+'0120'!BA21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BO21+'0120'!BP21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AR22+'0120'!BA22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BO22+'0120'!BP22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AR23+'0120'!BA23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BO23+'0120'!BP23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AR24+'0120'!BA24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BO24+'0120'!BP24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AR25+'0120'!BA25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BO25+'0120'!BP25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AR27+'0120'!BA27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BO27+'0120'!BP27</f>
        <v>110</v>
      </c>
      <c r="BQ27" s="30">
        <f t="shared" si="1"/>
        <v>110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AR28+'0120'!BA28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BO28+'0120'!BP28</f>
        <v>110</v>
      </c>
      <c r="BQ28" s="30">
        <f t="shared" si="1"/>
        <v>110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AR29+'0120'!BA29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BO29+'0120'!BP29</f>
        <v>770</v>
      </c>
      <c r="BQ29" s="30">
        <f t="shared" si="1"/>
        <v>770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AR30+'0120'!BA30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BO30+'0120'!BP30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AR31+'0120'!BA31</f>
        <v>0.35784004380490331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BO31+'0120'!BP31</f>
        <v>15190</v>
      </c>
      <c r="BQ31" s="30">
        <f t="shared" si="1"/>
        <v>15190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AI40+'0120'!AS40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AI41+'0120'!AS41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AI42+'0120'!AS42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AI43+'0120'!AS43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AI44+'0120'!AS44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L47+'0120'!V47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AS47+'0120'!BC47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L48+'0120'!V48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AS48+'0120'!BC48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E0C4-AEF9-48D0-B88D-7425FFA9589A}">
  <sheetPr>
    <tabColor rgb="FFFFC000"/>
  </sheetPr>
  <dimension ref="A1:BY71"/>
  <sheetViews>
    <sheetView view="pageBreakPreview" topLeftCell="A21" zoomScaleNormal="100" zoomScaleSheetLayoutView="100" workbookViewId="0">
      <selection activeCell="AR33" sqref="AR33:BI33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39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45679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H2-25</f>
        <v>14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46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3.0100000000000001E-3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R7+'0121'!R8</f>
        <v>4.213999999999999E-2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AX7+'0121'!AX8</f>
        <v>3.3940160616898085E-2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AR13+'0121'!BA13</f>
        <v>15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BO13+'0121'!BP13</f>
        <v>6000</v>
      </c>
      <c r="BQ13" s="30">
        <f t="shared" ref="BQ13:BQ31" si="1">BP13</f>
        <v>6000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AR14+'0121'!BA14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BO14+'0121'!BP14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AR15+'0121'!BA15</f>
        <v>0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BO15+'0121'!BP15</f>
        <v>0</v>
      </c>
      <c r="BQ15" s="30">
        <f t="shared" si="1"/>
        <v>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AR16+'0121'!BA16</f>
        <v>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BO16+'0121'!BP16</f>
        <v>0</v>
      </c>
      <c r="BQ16" s="30">
        <f t="shared" si="1"/>
        <v>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AR17+'0121'!BA17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BO17+'0121'!BP17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AR18+'0121'!BA18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BO18+'0121'!BP18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AR19+'0121'!BA19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BO19+'0121'!BP19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AR20+'0121'!BA20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BO20+'0121'!BP20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AR21+'0121'!BA21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BO21+'0121'!BP21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AR24+'0121'!BA24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BO24+'0121'!BP24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AR25+'0121'!BA25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BO25+'0121'!BP25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11000</v>
      </c>
      <c r="BQ26" s="46">
        <f t="shared" si="1"/>
        <v>11000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AR27+'0121'!BA27</f>
        <v>1.4171605256377222E-2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BO27+'0121'!BP27</f>
        <v>110</v>
      </c>
      <c r="BQ27" s="30">
        <f t="shared" si="1"/>
        <v>110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AR28+'0121'!BA28</f>
        <v>1.4169779724333377E-2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BO28+'0121'!BP28</f>
        <v>110</v>
      </c>
      <c r="BQ28" s="30">
        <f t="shared" si="1"/>
        <v>110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AR29+'0121'!BA29</f>
        <v>1.4170562037616401E-2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BO29+'0121'!BP29</f>
        <v>770</v>
      </c>
      <c r="BQ29" s="30">
        <f t="shared" si="1"/>
        <v>770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AR30+'0121'!BA30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BO30+'0121'!BP30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AR31+'0121'!BA31</f>
        <v>0.35784004380490331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BO31+'0121'!BP31</f>
        <v>15190</v>
      </c>
      <c r="BQ31" s="30">
        <f t="shared" si="1"/>
        <v>15190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30264</v>
      </c>
      <c r="BQ32" s="44">
        <f t="shared" si="2"/>
        <v>30264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30264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AI40+'0121'!AS40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AI41+'0121'!AS41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L47+'0121'!V47</f>
        <v>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AS47+'0121'!BC47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L48+'0121'!V48</f>
        <v>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AS48+'0121'!BC48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1A01-5EB2-41F4-B7ED-92196D349E11}">
  <sheetPr>
    <tabColor rgb="FFFFC000"/>
  </sheetPr>
  <dimension ref="A1:BY71"/>
  <sheetViews>
    <sheetView view="pageBreakPreview" topLeftCell="A21" zoomScaleNormal="100" zoomScaleSheetLayoutView="100" workbookViewId="0">
      <selection activeCell="BO31" sqref="BO3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40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45680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H2-25</f>
        <v>15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45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1.703E-2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4.9543954324779878E-2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R7+'0122'!R8</f>
        <v>5.9169999999999986E-2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AX7+'0122'!AX8</f>
        <v>8.3484114941677956E-2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AR12+'0122'!BA12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BO12+'0122'!BP12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>
        <v>59</v>
      </c>
      <c r="AS13" s="60"/>
      <c r="AT13" s="60"/>
      <c r="AU13" s="60"/>
      <c r="AV13" s="60"/>
      <c r="AW13" s="60"/>
      <c r="AX13" s="60"/>
      <c r="AY13" s="60"/>
      <c r="AZ13" s="61"/>
      <c r="BA13" s="62">
        <f>AR13+'0122'!BA13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25" si="0">SUM(AR13*BN13)</f>
        <v>23600</v>
      </c>
      <c r="BP13" s="11">
        <f>BO13+'0122'!BP13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AR14+'0122'!BA14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BO14+'0122'!BP14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>
        <v>1</v>
      </c>
      <c r="AS15" s="60"/>
      <c r="AT15" s="60"/>
      <c r="AU15" s="60"/>
      <c r="AV15" s="60"/>
      <c r="AW15" s="60"/>
      <c r="AX15" s="60"/>
      <c r="AY15" s="60"/>
      <c r="AZ15" s="61"/>
      <c r="BA15" s="62">
        <f>AR15+'0122'!BA15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5000</v>
      </c>
      <c r="BP15" s="11">
        <f>BO15+'0122'!BP15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>
        <v>10</v>
      </c>
      <c r="AS16" s="60"/>
      <c r="AT16" s="60"/>
      <c r="AU16" s="60"/>
      <c r="AV16" s="60"/>
      <c r="AW16" s="60"/>
      <c r="AX16" s="60"/>
      <c r="AY16" s="60"/>
      <c r="AZ16" s="61"/>
      <c r="BA16" s="62">
        <f>AR16+'0122'!BA16</f>
        <v>10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10000</v>
      </c>
      <c r="BP16" s="11">
        <f>BO16+'0122'!BP16</f>
        <v>10000</v>
      </c>
      <c r="BQ16" s="30">
        <f t="shared" si="1"/>
        <v>10000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AR17+'0122'!BA17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BO17+'0122'!BP17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AR18+'0122'!BA18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BO18+'0122'!BP18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AR19+'0122'!BA19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BO19+'0122'!BP19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AR20+'0122'!BA20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BO20+'0122'!BP20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AR21+'0122'!BA21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BO21+'0122'!BP21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AR22+'0122'!BA22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BO22+'0122'!BP22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AR23+'0122'!BA23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BO23+'0122'!BP23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AR24+'0122'!BA24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BO24+'0122'!BP24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AR25+'0122'!BA25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BO25+'0122'!BP25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38600</v>
      </c>
      <c r="BP26" s="32">
        <f>SUM(BP12:BP25)</f>
        <v>49600</v>
      </c>
      <c r="BQ26" s="46">
        <f t="shared" si="1"/>
        <v>49600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4.9729451172378251E-2</v>
      </c>
      <c r="AS27" s="60"/>
      <c r="AT27" s="60"/>
      <c r="AU27" s="60"/>
      <c r="AV27" s="60"/>
      <c r="AW27" s="60"/>
      <c r="AX27" s="60"/>
      <c r="AY27" s="60"/>
      <c r="AZ27" s="61"/>
      <c r="BA27" s="62">
        <f>AR27+'0122'!BA27</f>
        <v>6.3901056428755473E-2</v>
      </c>
      <c r="BB27" s="187"/>
      <c r="BC27" s="187"/>
      <c r="BD27" s="187"/>
      <c r="BE27" s="187"/>
      <c r="BF27" s="187"/>
      <c r="BG27" s="187"/>
      <c r="BH27" s="187"/>
      <c r="BI27" s="188"/>
      <c r="BJ27" s="65"/>
      <c r="BK27" s="63"/>
      <c r="BL27" s="63"/>
      <c r="BM27" s="64"/>
      <c r="BN27" s="11">
        <v>7762</v>
      </c>
      <c r="BO27" s="29">
        <f>SUM(BO26*BS27)</f>
        <v>386</v>
      </c>
      <c r="BP27" s="11">
        <f>BO27+'0122'!BP27</f>
        <v>496</v>
      </c>
      <c r="BQ27" s="30">
        <f t="shared" si="1"/>
        <v>496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 t="shared" ref="AR28:AR29" si="2">SUM(BO28/BN28)</f>
        <v>4.9723045214478942E-2</v>
      </c>
      <c r="AS28" s="60"/>
      <c r="AT28" s="60"/>
      <c r="AU28" s="60"/>
      <c r="AV28" s="60"/>
      <c r="AW28" s="60"/>
      <c r="AX28" s="60"/>
      <c r="AY28" s="60"/>
      <c r="AZ28" s="61"/>
      <c r="BA28" s="62">
        <f>AR28+'0122'!BA28</f>
        <v>6.389282493881232E-2</v>
      </c>
      <c r="BB28" s="187"/>
      <c r="BC28" s="187"/>
      <c r="BD28" s="187"/>
      <c r="BE28" s="187"/>
      <c r="BF28" s="187"/>
      <c r="BG28" s="187"/>
      <c r="BH28" s="187"/>
      <c r="BI28" s="188"/>
      <c r="BJ28" s="65"/>
      <c r="BK28" s="63"/>
      <c r="BL28" s="63"/>
      <c r="BM28" s="64"/>
      <c r="BN28" s="11">
        <v>7763</v>
      </c>
      <c r="BO28" s="29">
        <f>SUM(BO26*BS28)</f>
        <v>386</v>
      </c>
      <c r="BP28" s="11">
        <f>BO28+'0122'!BP28</f>
        <v>496</v>
      </c>
      <c r="BQ28" s="30">
        <f t="shared" si="1"/>
        <v>496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 t="shared" si="2"/>
        <v>4.9725790422908471E-2</v>
      </c>
      <c r="AS29" s="60"/>
      <c r="AT29" s="60"/>
      <c r="AU29" s="60"/>
      <c r="AV29" s="60"/>
      <c r="AW29" s="60"/>
      <c r="AX29" s="60"/>
      <c r="AY29" s="60"/>
      <c r="AZ29" s="61"/>
      <c r="BA29" s="62">
        <f>AR29+'0122'!BA29</f>
        <v>6.3896352460524872E-2</v>
      </c>
      <c r="BB29" s="187"/>
      <c r="BC29" s="187"/>
      <c r="BD29" s="187"/>
      <c r="BE29" s="187"/>
      <c r="BF29" s="187"/>
      <c r="BG29" s="187"/>
      <c r="BH29" s="187"/>
      <c r="BI29" s="188"/>
      <c r="BJ29" s="65"/>
      <c r="BK29" s="63"/>
      <c r="BL29" s="63"/>
      <c r="BM29" s="64"/>
      <c r="BN29" s="11">
        <v>54338</v>
      </c>
      <c r="BO29" s="29">
        <f>SUM(BO26*BS29)</f>
        <v>2702.0000000000005</v>
      </c>
      <c r="BP29" s="11">
        <f>BO29+'0122'!BP29</f>
        <v>3472.0000000000005</v>
      </c>
      <c r="BQ29" s="30">
        <f t="shared" si="1"/>
        <v>3472.0000000000005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AR30+'0122'!BA30</f>
        <v>1</v>
      </c>
      <c r="BB30" s="187"/>
      <c r="BC30" s="187"/>
      <c r="BD30" s="187"/>
      <c r="BE30" s="187"/>
      <c r="BF30" s="187"/>
      <c r="BG30" s="187"/>
      <c r="BH30" s="187"/>
      <c r="BI30" s="188"/>
      <c r="BJ30" s="65"/>
      <c r="BK30" s="63"/>
      <c r="BL30" s="63"/>
      <c r="BM30" s="64"/>
      <c r="BN30" s="11">
        <v>3084</v>
      </c>
      <c r="BO30" s="29">
        <f t="shared" ref="BO30" si="3">SUM(AR30*BN30)</f>
        <v>0</v>
      </c>
      <c r="BP30" s="11">
        <f>BO30+'0122'!BP30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4.954428769930054E-2</v>
      </c>
      <c r="AS31" s="60"/>
      <c r="AT31" s="60"/>
      <c r="AU31" s="60"/>
      <c r="AV31" s="60"/>
      <c r="AW31" s="60"/>
      <c r="AX31" s="60"/>
      <c r="AY31" s="60"/>
      <c r="AZ31" s="61"/>
      <c r="BA31" s="62">
        <f>AR31+'0122'!BA31</f>
        <v>0.40738433150420383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f>SUM(BT31*BS31)</f>
        <v>2103.7000000000003</v>
      </c>
      <c r="BP31" s="11">
        <f>BO31+'0122'!BP31</f>
        <v>17293.7</v>
      </c>
      <c r="BQ31" s="30">
        <f t="shared" si="1"/>
        <v>17293.7</v>
      </c>
      <c r="BR31" s="43">
        <v>42461</v>
      </c>
      <c r="BS31" s="48">
        <v>0.05</v>
      </c>
      <c r="BT31" s="51">
        <f>SUM(BO26:BO30)</f>
        <v>42074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4">SUM(BO26:BO31)</f>
        <v>44177.7</v>
      </c>
      <c r="BP32" s="44">
        <f t="shared" si="4"/>
        <v>74441.7</v>
      </c>
      <c r="BQ32" s="44">
        <f t="shared" si="4"/>
        <v>74441.7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44177.7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74441.7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AI40+'0122'!AS40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AI41+'0122'!AS41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AI42+'0122'!AS42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AI43+'0122'!AS43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AI44+'0122'!AS44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3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L47+'0122'!V47</f>
        <v>3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AS47+'0122'!BC47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L48+'0122'!V48</f>
        <v>1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AS48+'0122'!BC48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3C3E-0568-47E5-9F27-066198F7889D}">
  <sheetPr>
    <tabColor rgb="FFFFC000"/>
  </sheetPr>
  <dimension ref="A1:BY71"/>
  <sheetViews>
    <sheetView view="pageBreakPreview" topLeftCell="A26" zoomScaleNormal="100" zoomScaleSheetLayoutView="100" workbookViewId="0">
      <selection activeCell="AR29" sqref="AR29:AZ29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45681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H2-25</f>
        <v>16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44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1.703E-2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1.2835221327663182E-2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R7+'0123'!R8</f>
        <v>7.619999999999999E-2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AX7+'0123'!AX8</f>
        <v>9.6319336269341138E-2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AR12+'0123'!BA12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BO12+'0123'!BP12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AR13+'0123'!BA13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25" si="0">SUM(AR13*BN13)</f>
        <v>0</v>
      </c>
      <c r="BP13" s="11">
        <f>BO13+'0123'!BP13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AR14+'0123'!BA14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BO14+'0123'!BP14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AR15+'0123'!BA15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BO15+'0123'!BP15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>
        <v>10</v>
      </c>
      <c r="AS16" s="60"/>
      <c r="AT16" s="60"/>
      <c r="AU16" s="60"/>
      <c r="AV16" s="60"/>
      <c r="AW16" s="60"/>
      <c r="AX16" s="60"/>
      <c r="AY16" s="60"/>
      <c r="AZ16" s="61"/>
      <c r="BA16" s="62">
        <f>AR16+'0123'!BA16</f>
        <v>20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10000</v>
      </c>
      <c r="BP16" s="11">
        <f>BO16+'0123'!BP16</f>
        <v>20000</v>
      </c>
      <c r="BQ16" s="30">
        <f t="shared" si="1"/>
        <v>20000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AR17+'0123'!BA17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BO17+'0123'!BP17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AR18+'0123'!BA18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BO18+'0123'!BP18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AR19+'0123'!BA19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BO19+'0123'!BP19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AR20+'0123'!BA20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BO20+'0123'!BP20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AR21+'0123'!BA21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BO21+'0123'!BP21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AR22+'0123'!BA22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BO22+'0123'!BP22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AR23+'0123'!BA23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BO23+'0123'!BP23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AR24+'0123'!BA24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BO24+'0123'!BP24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AR25+'0123'!BA25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BO25+'0123'!BP25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10000</v>
      </c>
      <c r="BP26" s="32">
        <f>SUM(BP12:BP25)</f>
        <v>59600</v>
      </c>
      <c r="BQ26" s="46">
        <f t="shared" si="1"/>
        <v>59600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1.2883277505797475E-2</v>
      </c>
      <c r="AS27" s="60"/>
      <c r="AT27" s="60"/>
      <c r="AU27" s="60"/>
      <c r="AV27" s="60"/>
      <c r="AW27" s="60"/>
      <c r="AX27" s="60"/>
      <c r="AY27" s="60"/>
      <c r="AZ27" s="61"/>
      <c r="BA27" s="62">
        <f>AR27+'0123'!BA27</f>
        <v>7.6784333934552945E-2</v>
      </c>
      <c r="BB27" s="187"/>
      <c r="BC27" s="187"/>
      <c r="BD27" s="187"/>
      <c r="BE27" s="187"/>
      <c r="BF27" s="187"/>
      <c r="BG27" s="187"/>
      <c r="BH27" s="187"/>
      <c r="BI27" s="188"/>
      <c r="BJ27" s="65"/>
      <c r="BK27" s="63"/>
      <c r="BL27" s="63"/>
      <c r="BM27" s="64"/>
      <c r="BN27" s="11">
        <v>7762</v>
      </c>
      <c r="BO27" s="29">
        <f>SUM(BO26*BS27)</f>
        <v>100</v>
      </c>
      <c r="BP27" s="11">
        <f>BO27+'0123'!BP27</f>
        <v>596</v>
      </c>
      <c r="BQ27" s="30">
        <f t="shared" si="1"/>
        <v>596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 t="shared" ref="AR28:AR29" si="2">SUM(BO28/BN28)</f>
        <v>1.2881617931212161E-2</v>
      </c>
      <c r="AS28" s="60"/>
      <c r="AT28" s="60"/>
      <c r="AU28" s="60"/>
      <c r="AV28" s="60"/>
      <c r="AW28" s="60"/>
      <c r="AX28" s="60"/>
      <c r="AY28" s="60"/>
      <c r="AZ28" s="61"/>
      <c r="BA28" s="62">
        <f>AR28+'0123'!BA28</f>
        <v>7.6774442870024481E-2</v>
      </c>
      <c r="BB28" s="187"/>
      <c r="BC28" s="187"/>
      <c r="BD28" s="187"/>
      <c r="BE28" s="187"/>
      <c r="BF28" s="187"/>
      <c r="BG28" s="187"/>
      <c r="BH28" s="187"/>
      <c r="BI28" s="188"/>
      <c r="BJ28" s="65"/>
      <c r="BK28" s="63"/>
      <c r="BL28" s="63"/>
      <c r="BM28" s="64"/>
      <c r="BN28" s="11">
        <v>7763</v>
      </c>
      <c r="BO28" s="29">
        <f>SUM(BO26*BS28)</f>
        <v>100</v>
      </c>
      <c r="BP28" s="11">
        <f>BO28+'0123'!BP28</f>
        <v>596</v>
      </c>
      <c r="BQ28" s="30">
        <f t="shared" si="1"/>
        <v>596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 t="shared" si="2"/>
        <v>1.2882329125105821E-2</v>
      </c>
      <c r="AS29" s="60"/>
      <c r="AT29" s="60"/>
      <c r="AU29" s="60"/>
      <c r="AV29" s="60"/>
      <c r="AW29" s="60"/>
      <c r="AX29" s="60"/>
      <c r="AY29" s="60"/>
      <c r="AZ29" s="61"/>
      <c r="BA29" s="62">
        <f>AR29+'0123'!BA29</f>
        <v>7.6778681585630698E-2</v>
      </c>
      <c r="BB29" s="187"/>
      <c r="BC29" s="187"/>
      <c r="BD29" s="187"/>
      <c r="BE29" s="187"/>
      <c r="BF29" s="187"/>
      <c r="BG29" s="187"/>
      <c r="BH29" s="187"/>
      <c r="BI29" s="188"/>
      <c r="BJ29" s="65"/>
      <c r="BK29" s="63"/>
      <c r="BL29" s="63"/>
      <c r="BM29" s="64"/>
      <c r="BN29" s="11">
        <v>54338</v>
      </c>
      <c r="BO29" s="29">
        <f>SUM(BO26*BS29)</f>
        <v>700.00000000000011</v>
      </c>
      <c r="BP29" s="11">
        <f>BO29+'0123'!BP29</f>
        <v>4172.0000000000009</v>
      </c>
      <c r="BQ29" s="30">
        <f t="shared" si="1"/>
        <v>4172.0000000000009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AR30+'0123'!BA30</f>
        <v>1</v>
      </c>
      <c r="BB30" s="187"/>
      <c r="BC30" s="187"/>
      <c r="BD30" s="187"/>
      <c r="BE30" s="187"/>
      <c r="BF30" s="187"/>
      <c r="BG30" s="187"/>
      <c r="BH30" s="187"/>
      <c r="BI30" s="188"/>
      <c r="BJ30" s="65"/>
      <c r="BK30" s="63"/>
      <c r="BL30" s="63"/>
      <c r="BM30" s="64"/>
      <c r="BN30" s="11">
        <v>3084</v>
      </c>
      <c r="BO30" s="29">
        <f t="shared" ref="BO30" si="3">SUM(AR30*BN30)</f>
        <v>0</v>
      </c>
      <c r="BP30" s="11">
        <f>BO30+'0123'!BP30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1.283530769411931E-2</v>
      </c>
      <c r="AS31" s="60"/>
      <c r="AT31" s="60"/>
      <c r="AU31" s="60"/>
      <c r="AV31" s="60"/>
      <c r="AW31" s="60"/>
      <c r="AX31" s="60"/>
      <c r="AY31" s="60"/>
      <c r="AZ31" s="61"/>
      <c r="BA31" s="62">
        <f>AR31+'0123'!BA31</f>
        <v>0.42021963919832317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f>SUM(BT31*BS31)</f>
        <v>545</v>
      </c>
      <c r="BP31" s="11">
        <f>BO31+'0123'!BP31</f>
        <v>17838.7</v>
      </c>
      <c r="BQ31" s="30">
        <f t="shared" si="1"/>
        <v>17838.7</v>
      </c>
      <c r="BR31" s="43">
        <v>42461</v>
      </c>
      <c r="BS31" s="48">
        <v>0.05</v>
      </c>
      <c r="BT31" s="51">
        <f>SUM(BO26:BO30)</f>
        <v>10900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4">SUM(BO26:BO31)</f>
        <v>11445</v>
      </c>
      <c r="BP32" s="44">
        <f t="shared" si="4"/>
        <v>85886.7</v>
      </c>
      <c r="BQ32" s="44">
        <f t="shared" si="4"/>
        <v>85886.7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11445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85886.7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AI40+'0123'!AS40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AI41+'0123'!AS41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AI42+'0123'!AS42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AI43+'0123'!AS43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AI44+'0123'!AS44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3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L47+'0123'!V47</f>
        <v>6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AS47+'0123'!BC47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L48+'0123'!V48</f>
        <v>2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AS48+'0123'!BC48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121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010D-94BF-4A0E-8DB3-8ADBF6102BC1}">
  <sheetPr>
    <tabColor rgb="FFFFC000"/>
  </sheetPr>
  <dimension ref="A1:BY71"/>
  <sheetViews>
    <sheetView view="pageBreakPreview" zoomScaleNormal="100" zoomScaleSheetLayoutView="100" workbookViewId="0">
      <selection activeCell="AR31" sqref="AR31:AZ3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45682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H2-25</f>
        <v>17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43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1.703E-2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1.2835221327663182E-2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R7+'0124'!R8</f>
        <v>9.3229999999999993E-2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AX7+'0124'!AX8</f>
        <v>0.10915455759700432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AR12+'0124'!BA12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BO12+'0124'!BP12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AR13+'0124'!BA13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25" si="0">SUM(AR13*BN13)</f>
        <v>0</v>
      </c>
      <c r="BP13" s="11">
        <f>BO13+'0124'!BP13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AR14+'0124'!BA14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BO14+'0124'!BP14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AR15+'0124'!BA15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BO15+'0124'!BP15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>
        <v>10</v>
      </c>
      <c r="AS16" s="60"/>
      <c r="AT16" s="60"/>
      <c r="AU16" s="60"/>
      <c r="AV16" s="60"/>
      <c r="AW16" s="60"/>
      <c r="AX16" s="60"/>
      <c r="AY16" s="60"/>
      <c r="AZ16" s="61"/>
      <c r="BA16" s="62">
        <f>AR16+'0124'!BA16</f>
        <v>30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10000</v>
      </c>
      <c r="BP16" s="11">
        <f>BO16+'0124'!BP16</f>
        <v>30000</v>
      </c>
      <c r="BQ16" s="30">
        <f t="shared" si="1"/>
        <v>30000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AR17+'0124'!BA17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BO17+'0124'!BP17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AR18+'0124'!BA18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BO18+'0124'!BP18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AR19+'0124'!BA19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BO19+'0124'!BP19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AR20+'0124'!BA20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BO20+'0124'!BP20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AR21+'0124'!BA21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BO21+'0124'!BP21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AR22+'0124'!BA22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BO22+'0124'!BP22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AR23+'0124'!BA23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BO23+'0124'!BP23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AR24+'0124'!BA24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BO24+'0124'!BP24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AR25+'0124'!BA25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BO25+'0124'!BP25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10000</v>
      </c>
      <c r="BP26" s="32">
        <f>SUM(BP12:BP25)</f>
        <v>69600</v>
      </c>
      <c r="BQ26" s="46">
        <f t="shared" si="1"/>
        <v>69600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1.2883277505797475E-2</v>
      </c>
      <c r="AS27" s="60"/>
      <c r="AT27" s="60"/>
      <c r="AU27" s="60"/>
      <c r="AV27" s="60"/>
      <c r="AW27" s="60"/>
      <c r="AX27" s="60"/>
      <c r="AY27" s="60"/>
      <c r="AZ27" s="61"/>
      <c r="BA27" s="62">
        <f>AR27+'0124'!BA27</f>
        <v>8.9667611440350417E-2</v>
      </c>
      <c r="BB27" s="187"/>
      <c r="BC27" s="187"/>
      <c r="BD27" s="187"/>
      <c r="BE27" s="187"/>
      <c r="BF27" s="187"/>
      <c r="BG27" s="187"/>
      <c r="BH27" s="187"/>
      <c r="BI27" s="188"/>
      <c r="BJ27" s="65"/>
      <c r="BK27" s="63"/>
      <c r="BL27" s="63"/>
      <c r="BM27" s="64"/>
      <c r="BN27" s="11">
        <v>7762</v>
      </c>
      <c r="BO27" s="29">
        <f>SUM(BO26*BS27)</f>
        <v>100</v>
      </c>
      <c r="BP27" s="11">
        <f>BO27+'0124'!BP27</f>
        <v>696</v>
      </c>
      <c r="BQ27" s="30">
        <f t="shared" si="1"/>
        <v>696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 t="shared" ref="AR28:AR29" si="2">SUM(BO28/BN28)</f>
        <v>1.2881617931212161E-2</v>
      </c>
      <c r="AS28" s="60"/>
      <c r="AT28" s="60"/>
      <c r="AU28" s="60"/>
      <c r="AV28" s="60"/>
      <c r="AW28" s="60"/>
      <c r="AX28" s="60"/>
      <c r="AY28" s="60"/>
      <c r="AZ28" s="61"/>
      <c r="BA28" s="62">
        <f>AR28+'0124'!BA28</f>
        <v>8.9656060801236642E-2</v>
      </c>
      <c r="BB28" s="187"/>
      <c r="BC28" s="187"/>
      <c r="BD28" s="187"/>
      <c r="BE28" s="187"/>
      <c r="BF28" s="187"/>
      <c r="BG28" s="187"/>
      <c r="BH28" s="187"/>
      <c r="BI28" s="188"/>
      <c r="BJ28" s="65"/>
      <c r="BK28" s="63"/>
      <c r="BL28" s="63"/>
      <c r="BM28" s="64"/>
      <c r="BN28" s="11">
        <v>7763</v>
      </c>
      <c r="BO28" s="29">
        <f>SUM(BO26*BS28)</f>
        <v>100</v>
      </c>
      <c r="BP28" s="11">
        <f>BO28+'0124'!BP28</f>
        <v>696</v>
      </c>
      <c r="BQ28" s="30">
        <f t="shared" si="1"/>
        <v>696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 t="shared" si="2"/>
        <v>1.2882329125105821E-2</v>
      </c>
      <c r="AS29" s="60"/>
      <c r="AT29" s="60"/>
      <c r="AU29" s="60"/>
      <c r="AV29" s="60"/>
      <c r="AW29" s="60"/>
      <c r="AX29" s="60"/>
      <c r="AY29" s="60"/>
      <c r="AZ29" s="61"/>
      <c r="BA29" s="62">
        <f>AR29+'0124'!BA29</f>
        <v>8.9661010710736525E-2</v>
      </c>
      <c r="BB29" s="187"/>
      <c r="BC29" s="187"/>
      <c r="BD29" s="187"/>
      <c r="BE29" s="187"/>
      <c r="BF29" s="187"/>
      <c r="BG29" s="187"/>
      <c r="BH29" s="187"/>
      <c r="BI29" s="188"/>
      <c r="BJ29" s="65"/>
      <c r="BK29" s="63"/>
      <c r="BL29" s="63"/>
      <c r="BM29" s="64"/>
      <c r="BN29" s="11">
        <v>54338</v>
      </c>
      <c r="BO29" s="29">
        <f>SUM(BO26*BS29)</f>
        <v>700.00000000000011</v>
      </c>
      <c r="BP29" s="11">
        <f>BO29+'0124'!BP29</f>
        <v>4872.0000000000009</v>
      </c>
      <c r="BQ29" s="30">
        <f t="shared" si="1"/>
        <v>4872.0000000000009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AR30+'0124'!BA30</f>
        <v>1</v>
      </c>
      <c r="BB30" s="187"/>
      <c r="BC30" s="187"/>
      <c r="BD30" s="187"/>
      <c r="BE30" s="187"/>
      <c r="BF30" s="187"/>
      <c r="BG30" s="187"/>
      <c r="BH30" s="187"/>
      <c r="BI30" s="188"/>
      <c r="BJ30" s="65"/>
      <c r="BK30" s="63"/>
      <c r="BL30" s="63"/>
      <c r="BM30" s="64"/>
      <c r="BN30" s="11">
        <v>3084</v>
      </c>
      <c r="BO30" s="29">
        <f t="shared" ref="BO30" si="3">SUM(AR30*BN30)</f>
        <v>0</v>
      </c>
      <c r="BP30" s="11">
        <f>BO30+'0124'!BP30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 t="shared" ref="AR31" si="4">SUM(BO31/BN31)</f>
        <v>1.283530769411931E-2</v>
      </c>
      <c r="AS31" s="60"/>
      <c r="AT31" s="60"/>
      <c r="AU31" s="60"/>
      <c r="AV31" s="60"/>
      <c r="AW31" s="60"/>
      <c r="AX31" s="60"/>
      <c r="AY31" s="60"/>
      <c r="AZ31" s="61"/>
      <c r="BA31" s="62">
        <f>AR31+'0124'!BA31</f>
        <v>0.4330549468924425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f>SUM(BT31*BS31)</f>
        <v>545</v>
      </c>
      <c r="BP31" s="11">
        <f>BO31+'0124'!BP31</f>
        <v>18383.7</v>
      </c>
      <c r="BQ31" s="30">
        <f t="shared" si="1"/>
        <v>18383.7</v>
      </c>
      <c r="BR31" s="43">
        <v>42461</v>
      </c>
      <c r="BS31" s="48">
        <v>0.05</v>
      </c>
      <c r="BT31" s="51">
        <f>SUM(BO26:BO30)</f>
        <v>10900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5">SUM(BO26:BO31)</f>
        <v>11445</v>
      </c>
      <c r="BP32" s="44">
        <f t="shared" si="5"/>
        <v>97331.7</v>
      </c>
      <c r="BQ32" s="44">
        <f t="shared" si="5"/>
        <v>97331.7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11445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97331.7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AI40+'0124'!AS40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AI41+'0124'!AS41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AI42+'0124'!AS42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AI43+'0124'!AS43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AI44+'0124'!AS44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3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L47+'0124'!V47</f>
        <v>9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AS47+'0124'!BC47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L48+'0124'!V48</f>
        <v>3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AS48+'0124'!BC48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121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5C33-B358-4739-8E0E-054BE6DB203F}">
  <sheetPr>
    <tabColor rgb="FFFFC000"/>
  </sheetPr>
  <dimension ref="A1:BY71"/>
  <sheetViews>
    <sheetView view="pageBreakPreview" zoomScaleNormal="100" zoomScaleSheetLayoutView="100" workbookViewId="0">
      <selection activeCell="AR25" sqref="AR25:AZ25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45683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H2-25</f>
        <v>18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1.703E-2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1.2835221327663182E-2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R7+'0125'!R8</f>
        <v>0.11026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AX7+'0125'!AX8</f>
        <v>0.1219897789246675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AR12+'0125'!BA12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BO12+'0125'!BP12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AR13+'0125'!BA13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25" si="0">SUM(AR13*BN13)</f>
        <v>0</v>
      </c>
      <c r="BP13" s="11">
        <f>BO13+'0125'!BP13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AR14+'0125'!BA14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BO14+'0125'!BP14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AR15+'0125'!BA15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BO15+'0125'!BP15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>
        <v>10</v>
      </c>
      <c r="AS16" s="60"/>
      <c r="AT16" s="60"/>
      <c r="AU16" s="60"/>
      <c r="AV16" s="60"/>
      <c r="AW16" s="60"/>
      <c r="AX16" s="60"/>
      <c r="AY16" s="60"/>
      <c r="AZ16" s="61"/>
      <c r="BA16" s="62">
        <f>AR16+'0125'!BA16</f>
        <v>40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10000</v>
      </c>
      <c r="BP16" s="11">
        <f>BO16+'0125'!BP16</f>
        <v>40000</v>
      </c>
      <c r="BQ16" s="30">
        <f t="shared" si="1"/>
        <v>40000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AR17+'0125'!BA17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BO17+'0125'!BP17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AR18+'0125'!BA18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BO18+'0125'!BP18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AR19+'0125'!BA19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BO19+'0125'!BP19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AR20+'0125'!BA20</f>
        <v>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BO20+'0125'!BP20</f>
        <v>0</v>
      </c>
      <c r="BQ20" s="30">
        <f t="shared" si="1"/>
        <v>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AR21+'0125'!BA21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BO21+'0125'!BP21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AR22+'0125'!BA22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BO22+'0125'!BP22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AR23+'0125'!BA23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BO23+'0125'!BP23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AR24+'0125'!BA24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BO24+'0125'!BP24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AR25+'0125'!BA25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BO25+'0125'!BP25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10000</v>
      </c>
      <c r="BP26" s="32">
        <f>SUM(BP12:BP25)</f>
        <v>79600</v>
      </c>
      <c r="BQ26" s="46">
        <f t="shared" si="1"/>
        <v>79600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1.2883277505797475E-2</v>
      </c>
      <c r="AS27" s="60"/>
      <c r="AT27" s="60"/>
      <c r="AU27" s="60"/>
      <c r="AV27" s="60"/>
      <c r="AW27" s="60"/>
      <c r="AX27" s="60"/>
      <c r="AY27" s="60"/>
      <c r="AZ27" s="61"/>
      <c r="BA27" s="62">
        <f>AR27+'0125'!BA27</f>
        <v>0.10255088894614789</v>
      </c>
      <c r="BB27" s="187"/>
      <c r="BC27" s="187"/>
      <c r="BD27" s="187"/>
      <c r="BE27" s="187"/>
      <c r="BF27" s="187"/>
      <c r="BG27" s="187"/>
      <c r="BH27" s="187"/>
      <c r="BI27" s="188"/>
      <c r="BJ27" s="65"/>
      <c r="BK27" s="63"/>
      <c r="BL27" s="63"/>
      <c r="BM27" s="64"/>
      <c r="BN27" s="11">
        <v>7762</v>
      </c>
      <c r="BO27" s="29">
        <f>SUM(BO26*BS27)</f>
        <v>100</v>
      </c>
      <c r="BP27" s="11">
        <f>BO27+'0125'!BP27</f>
        <v>796</v>
      </c>
      <c r="BQ27" s="30">
        <f t="shared" si="1"/>
        <v>796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 t="shared" ref="AR28:AR29" si="2">SUM(BO28/BN28)</f>
        <v>1.2881617931212161E-2</v>
      </c>
      <c r="AS28" s="60"/>
      <c r="AT28" s="60"/>
      <c r="AU28" s="60"/>
      <c r="AV28" s="60"/>
      <c r="AW28" s="60"/>
      <c r="AX28" s="60"/>
      <c r="AY28" s="60"/>
      <c r="AZ28" s="61"/>
      <c r="BA28" s="62">
        <f>AR28+'0125'!BA28</f>
        <v>0.1025376787324488</v>
      </c>
      <c r="BB28" s="187"/>
      <c r="BC28" s="187"/>
      <c r="BD28" s="187"/>
      <c r="BE28" s="187"/>
      <c r="BF28" s="187"/>
      <c r="BG28" s="187"/>
      <c r="BH28" s="187"/>
      <c r="BI28" s="188"/>
      <c r="BJ28" s="65"/>
      <c r="BK28" s="63"/>
      <c r="BL28" s="63"/>
      <c r="BM28" s="64"/>
      <c r="BN28" s="11">
        <v>7763</v>
      </c>
      <c r="BO28" s="29">
        <f>SUM(BO26*BS28)</f>
        <v>100</v>
      </c>
      <c r="BP28" s="11">
        <f>BO28+'0125'!BP28</f>
        <v>796</v>
      </c>
      <c r="BQ28" s="30">
        <f t="shared" si="1"/>
        <v>796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 t="shared" si="2"/>
        <v>1.2882329125105821E-2</v>
      </c>
      <c r="AS29" s="60"/>
      <c r="AT29" s="60"/>
      <c r="AU29" s="60"/>
      <c r="AV29" s="60"/>
      <c r="AW29" s="60"/>
      <c r="AX29" s="60"/>
      <c r="AY29" s="60"/>
      <c r="AZ29" s="61"/>
      <c r="BA29" s="62">
        <f>AR29+'0125'!BA29</f>
        <v>0.10254333983584235</v>
      </c>
      <c r="BB29" s="187"/>
      <c r="BC29" s="187"/>
      <c r="BD29" s="187"/>
      <c r="BE29" s="187"/>
      <c r="BF29" s="187"/>
      <c r="BG29" s="187"/>
      <c r="BH29" s="187"/>
      <c r="BI29" s="188"/>
      <c r="BJ29" s="65"/>
      <c r="BK29" s="63"/>
      <c r="BL29" s="63"/>
      <c r="BM29" s="64"/>
      <c r="BN29" s="11">
        <v>54338</v>
      </c>
      <c r="BO29" s="29">
        <f>SUM(BO26*BS29)</f>
        <v>700.00000000000011</v>
      </c>
      <c r="BP29" s="11">
        <f>BO29+'0125'!BP29</f>
        <v>5572.0000000000009</v>
      </c>
      <c r="BQ29" s="30">
        <f t="shared" si="1"/>
        <v>5572.0000000000009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AR30+'0125'!BA30</f>
        <v>1</v>
      </c>
      <c r="BB30" s="187"/>
      <c r="BC30" s="187"/>
      <c r="BD30" s="187"/>
      <c r="BE30" s="187"/>
      <c r="BF30" s="187"/>
      <c r="BG30" s="187"/>
      <c r="BH30" s="187"/>
      <c r="BI30" s="188"/>
      <c r="BJ30" s="65"/>
      <c r="BK30" s="63"/>
      <c r="BL30" s="63"/>
      <c r="BM30" s="64"/>
      <c r="BN30" s="11">
        <v>3084</v>
      </c>
      <c r="BO30" s="29">
        <f t="shared" ref="BO30" si="3">SUM(AR30*BN30)</f>
        <v>0</v>
      </c>
      <c r="BP30" s="11">
        <f>BO30+'0125'!BP30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1.283530769411931E-2</v>
      </c>
      <c r="AS31" s="60"/>
      <c r="AT31" s="60"/>
      <c r="AU31" s="60"/>
      <c r="AV31" s="60"/>
      <c r="AW31" s="60"/>
      <c r="AX31" s="60"/>
      <c r="AY31" s="60"/>
      <c r="AZ31" s="61"/>
      <c r="BA31" s="62">
        <f>AR31+'0125'!BA31</f>
        <v>0.44589025458656184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f>SUM(BT31*BS31)</f>
        <v>545</v>
      </c>
      <c r="BP31" s="11">
        <f>BO31+'0125'!BP31</f>
        <v>18928.7</v>
      </c>
      <c r="BQ31" s="30">
        <f t="shared" si="1"/>
        <v>18928.7</v>
      </c>
      <c r="BR31" s="43">
        <v>42461</v>
      </c>
      <c r="BS31" s="48">
        <v>0.05</v>
      </c>
      <c r="BT31" s="51">
        <f>SUM(BO26:BO30)</f>
        <v>10900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4">SUM(BO26:BO31)</f>
        <v>11445</v>
      </c>
      <c r="BP32" s="44">
        <f t="shared" si="4"/>
        <v>108776.7</v>
      </c>
      <c r="BQ32" s="44">
        <f t="shared" si="4"/>
        <v>108776.7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11445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108776.7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AI40+'0125'!AS40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AI41+'0125'!AS41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3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L47+'0125'!V47</f>
        <v>12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AS47+'0125'!BC47</f>
        <v>0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L48+'0125'!V48</f>
        <v>4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AS48+'0125'!BC48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121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0555-A03F-474A-A517-8A0494A145AC}">
  <sheetPr>
    <tabColor rgb="FFFFC000"/>
  </sheetPr>
  <dimension ref="A1:BY71"/>
  <sheetViews>
    <sheetView view="pageBreakPreview" zoomScaleNormal="100" zoomScaleSheetLayoutView="100" workbookViewId="0">
      <selection activeCell="R7" sqref="R7:AG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45684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H2-25</f>
        <v>19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1.703E-2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2.8237486920858999E-2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R7+'0126'!R8</f>
        <v>0.12728999999999999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AX7+'0126'!AX8</f>
        <v>0.15022726584552651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AR12+'0126'!BA12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BO12+'0126'!BP12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>
        <v>0</v>
      </c>
      <c r="AS13" s="60"/>
      <c r="AT13" s="60"/>
      <c r="AU13" s="60"/>
      <c r="AV13" s="60"/>
      <c r="AW13" s="60"/>
      <c r="AX13" s="60"/>
      <c r="AY13" s="60"/>
      <c r="AZ13" s="61"/>
      <c r="BA13" s="62">
        <f>AR13+'0126'!BA13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BO13+'0126'!BP13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AR14+'0126'!BA14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BO14+'0126'!BP14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>
        <v>0</v>
      </c>
      <c r="AS15" s="60"/>
      <c r="AT15" s="60"/>
      <c r="AU15" s="60"/>
      <c r="AV15" s="60"/>
      <c r="AW15" s="60"/>
      <c r="AX15" s="60"/>
      <c r="AY15" s="60"/>
      <c r="AZ15" s="61"/>
      <c r="BA15" s="62">
        <f>AR15+'0126'!BA15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BO15+'0126'!BP15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>
        <v>10</v>
      </c>
      <c r="AS16" s="60"/>
      <c r="AT16" s="60"/>
      <c r="AU16" s="60"/>
      <c r="AV16" s="60"/>
      <c r="AW16" s="60"/>
      <c r="AX16" s="60"/>
      <c r="AY16" s="60"/>
      <c r="AZ16" s="61"/>
      <c r="BA16" s="62">
        <f>AR16+'0126'!BA16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10000</v>
      </c>
      <c r="BP16" s="11">
        <f>BO16+'0126'!BP16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AR17+'0126'!BA17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BO17+'0126'!BP17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AR18+'0126'!BA18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BO18+'0126'!BP18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AR19+'0126'!BA19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BO19+'0126'!BP19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>
        <v>10</v>
      </c>
      <c r="AS20" s="60"/>
      <c r="AT20" s="60"/>
      <c r="AU20" s="60"/>
      <c r="AV20" s="60"/>
      <c r="AW20" s="60"/>
      <c r="AX20" s="60"/>
      <c r="AY20" s="60"/>
      <c r="AZ20" s="61"/>
      <c r="BA20" s="62">
        <f>AR20+'0126'!BA20</f>
        <v>10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12000</v>
      </c>
      <c r="BP20" s="11">
        <f>BO20+'0126'!BP20</f>
        <v>12000</v>
      </c>
      <c r="BQ20" s="30">
        <f t="shared" si="1"/>
        <v>12000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AR21+'0126'!BA21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BO21+'0126'!BP21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AR22+'0126'!BA22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BO22+'0126'!BP22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AR23+'0126'!BA23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BO23+'0126'!BP23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AR24+'0126'!BA24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BO24+'0126'!BP24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AR25+'0126'!BA25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BO25+'0126'!BP25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22000</v>
      </c>
      <c r="BP26" s="32">
        <f>SUM(BP12:BP25)</f>
        <v>101600</v>
      </c>
      <c r="BQ26" s="46">
        <f t="shared" si="1"/>
        <v>101600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2.8343210512754444E-2</v>
      </c>
      <c r="AS27" s="60"/>
      <c r="AT27" s="60"/>
      <c r="AU27" s="60"/>
      <c r="AV27" s="60"/>
      <c r="AW27" s="60"/>
      <c r="AX27" s="60"/>
      <c r="AY27" s="60"/>
      <c r="AZ27" s="61"/>
      <c r="BA27" s="62">
        <f>AR27+'0126'!BA27</f>
        <v>0.13089409945890235</v>
      </c>
      <c r="BB27" s="187"/>
      <c r="BC27" s="187"/>
      <c r="BD27" s="187"/>
      <c r="BE27" s="187"/>
      <c r="BF27" s="187"/>
      <c r="BG27" s="187"/>
      <c r="BH27" s="187"/>
      <c r="BI27" s="188"/>
      <c r="BJ27" s="65"/>
      <c r="BK27" s="63"/>
      <c r="BL27" s="63"/>
      <c r="BM27" s="64"/>
      <c r="BN27" s="11">
        <v>7762</v>
      </c>
      <c r="BO27" s="29">
        <f>SUM(BO26*BS27)</f>
        <v>220</v>
      </c>
      <c r="BP27" s="11">
        <f>BO27+'0126'!BP27</f>
        <v>1016</v>
      </c>
      <c r="BQ27" s="30">
        <f t="shared" si="1"/>
        <v>1016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 t="shared" ref="AR28:AR29" si="2">SUM(BO28/BN28)</f>
        <v>2.8339559448666753E-2</v>
      </c>
      <c r="AS28" s="60"/>
      <c r="AT28" s="60"/>
      <c r="AU28" s="60"/>
      <c r="AV28" s="60"/>
      <c r="AW28" s="60"/>
      <c r="AX28" s="60"/>
      <c r="AY28" s="60"/>
      <c r="AZ28" s="61"/>
      <c r="BA28" s="62">
        <f>AR28+'0126'!BA28</f>
        <v>0.13087723818111555</v>
      </c>
      <c r="BB28" s="187"/>
      <c r="BC28" s="187"/>
      <c r="BD28" s="187"/>
      <c r="BE28" s="187"/>
      <c r="BF28" s="187"/>
      <c r="BG28" s="187"/>
      <c r="BH28" s="187"/>
      <c r="BI28" s="188"/>
      <c r="BJ28" s="65"/>
      <c r="BK28" s="63"/>
      <c r="BL28" s="63"/>
      <c r="BM28" s="64"/>
      <c r="BN28" s="11">
        <v>7763</v>
      </c>
      <c r="BO28" s="29">
        <f>SUM(BO26*BS28)</f>
        <v>220</v>
      </c>
      <c r="BP28" s="11">
        <f>BO28+'0126'!BP28</f>
        <v>1016</v>
      </c>
      <c r="BQ28" s="30">
        <f t="shared" si="1"/>
        <v>1016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 t="shared" si="2"/>
        <v>2.8341124075232805E-2</v>
      </c>
      <c r="AS29" s="60"/>
      <c r="AT29" s="60"/>
      <c r="AU29" s="60"/>
      <c r="AV29" s="60"/>
      <c r="AW29" s="60"/>
      <c r="AX29" s="60"/>
      <c r="AY29" s="60"/>
      <c r="AZ29" s="61"/>
      <c r="BA29" s="62">
        <f>AR29+'0126'!BA29</f>
        <v>0.13088446391107517</v>
      </c>
      <c r="BB29" s="187"/>
      <c r="BC29" s="187"/>
      <c r="BD29" s="187"/>
      <c r="BE29" s="187"/>
      <c r="BF29" s="187"/>
      <c r="BG29" s="187"/>
      <c r="BH29" s="187"/>
      <c r="BI29" s="188"/>
      <c r="BJ29" s="65"/>
      <c r="BK29" s="63"/>
      <c r="BL29" s="63"/>
      <c r="BM29" s="64"/>
      <c r="BN29" s="11">
        <v>54338</v>
      </c>
      <c r="BO29" s="29">
        <f>SUM(BO26*BS29)</f>
        <v>1540.0000000000002</v>
      </c>
      <c r="BP29" s="11">
        <f>BO29+'0126'!BP29</f>
        <v>7112.0000000000009</v>
      </c>
      <c r="BQ29" s="30">
        <f t="shared" si="1"/>
        <v>7112.0000000000009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AR30+'0126'!BA30</f>
        <v>1</v>
      </c>
      <c r="BB30" s="187"/>
      <c r="BC30" s="187"/>
      <c r="BD30" s="187"/>
      <c r="BE30" s="187"/>
      <c r="BF30" s="187"/>
      <c r="BG30" s="187"/>
      <c r="BH30" s="187"/>
      <c r="BI30" s="188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BO30+'0126'!BP30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 t="shared" ref="AR31" si="3">SUM(BO31/BN31)</f>
        <v>2.8237676927062482E-2</v>
      </c>
      <c r="AS31" s="60"/>
      <c r="AT31" s="60"/>
      <c r="AU31" s="60"/>
      <c r="AV31" s="60"/>
      <c r="AW31" s="60"/>
      <c r="AX31" s="60"/>
      <c r="AY31" s="60"/>
      <c r="AZ31" s="61"/>
      <c r="BA31" s="62">
        <f>AR31+'0126'!BA31+0.01</f>
        <v>0.48412793151362432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f>SUM(BT31*BS31)</f>
        <v>1199</v>
      </c>
      <c r="BP31" s="11">
        <f>BO31+'0126'!BP31</f>
        <v>20127.7</v>
      </c>
      <c r="BQ31" s="30">
        <f t="shared" si="1"/>
        <v>20127.7</v>
      </c>
      <c r="BR31" s="43">
        <v>42461</v>
      </c>
      <c r="BS31" s="48">
        <v>0.05</v>
      </c>
      <c r="BT31" s="54">
        <f>SUM(BO26:BO30)</f>
        <v>23980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4">SUM(BO26:BO31)</f>
        <v>25179</v>
      </c>
      <c r="BP32" s="44">
        <f t="shared" si="4"/>
        <v>133955.70000000001</v>
      </c>
      <c r="BQ32" s="44">
        <f t="shared" si="4"/>
        <v>133955.70000000001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25179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133955.70000000001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AI40+'0126'!AS40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AI41+'0126'!AS41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AI42+'0126'!AS42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AI43+'0126'!AS43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AI44+'0126'!AS44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3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L47+'0126'!V47</f>
        <v>15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>
        <v>1</v>
      </c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AS47+'0126'!BC47</f>
        <v>1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L48+'0126'!V48</f>
        <v>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AS48+'0126'!BC48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122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4FBF-47E1-43F8-9264-71245CCDCA3B}">
  <sheetPr>
    <tabColor theme="0"/>
  </sheetPr>
  <dimension ref="A1:BY71"/>
  <sheetViews>
    <sheetView view="pageBreakPreview" topLeftCell="A26" zoomScaleNormal="100" zoomScaleSheetLayoutView="100" workbookViewId="0">
      <selection activeCell="A57" sqref="A57:BM5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45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45685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H2-26</f>
        <v>19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R7+'0127'!R8</f>
        <v>0.12728999999999999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AX7+'0127'!AX8</f>
        <v>0.15022726584552651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AR12+'0127'!BA12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BO12+'0127'!BP12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AR13+'0127'!BA13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BO13+'0127'!BP13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AR14+'0127'!BA14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BO14+'0127'!BP14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AR15+'0127'!BA15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BO15+'0127'!BP15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AR16+'0127'!BA16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BO16+'0127'!BP16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AR17+'0127'!BA17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BO17+'0127'!BP17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AR18+'0127'!BA18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BO18+'0127'!BP18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AR19+'0127'!BA19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BO19+'0127'!BP19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AR20+'0127'!BA20</f>
        <v>10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BO20+'0127'!BP20</f>
        <v>12000</v>
      </c>
      <c r="BQ20" s="30">
        <f t="shared" si="1"/>
        <v>12000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AR21+'0127'!BA21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BO21+'0127'!BP21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AR22+'0127'!BA22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BO22+'0127'!BP22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AR23+'0127'!BA23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BO23+'0127'!BP23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AR24+'0127'!BA24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BO24+'0127'!BP24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AR25+'0127'!BA25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BO25+'0127'!BP25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101600</v>
      </c>
      <c r="BQ26" s="46">
        <f t="shared" si="1"/>
        <v>101600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AR27+'0127'!BA27</f>
        <v>0.13089409945890235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BO27+'0127'!BP27</f>
        <v>1016</v>
      </c>
      <c r="BQ27" s="30">
        <f t="shared" si="1"/>
        <v>1016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AR28+'0127'!BA28</f>
        <v>0.13087723818111555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BO28+'0127'!BP28</f>
        <v>1016</v>
      </c>
      <c r="BQ28" s="30">
        <f t="shared" si="1"/>
        <v>1016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AR29+'0127'!BA29</f>
        <v>0.13088446391107517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BO29+'0127'!BP29</f>
        <v>7112.0000000000009</v>
      </c>
      <c r="BQ29" s="30">
        <f t="shared" si="1"/>
        <v>7112.0000000000009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AR30+'0127'!BA30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BO30+'0127'!BP30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AR31+'0127'!BA31</f>
        <v>0.48412793151362432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BO31+'0127'!BP31</f>
        <v>20127.7</v>
      </c>
      <c r="BQ31" s="30">
        <f t="shared" si="1"/>
        <v>20127.7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133955.70000000001</v>
      </c>
      <c r="BQ32" s="44">
        <f t="shared" si="2"/>
        <v>133955.70000000001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133955.70000000001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AI40+'0127'!AS40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AI41+'0127'!AS41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AI42+'0127'!AS42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AI43+'0127'!AS43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AI44+'0127'!AS44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L47+'0127'!V47</f>
        <v>15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AS47+'0127'!BC47</f>
        <v>1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L48+'0127'!V48</f>
        <v>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AS48+'0127'!BC48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CC10-E03B-4DC6-B10C-FBD1E279E319}">
  <sheetPr>
    <tabColor theme="0"/>
  </sheetPr>
  <dimension ref="A1:BY71"/>
  <sheetViews>
    <sheetView view="pageBreakPreview" topLeftCell="A5" zoomScaleNormal="100" zoomScaleSheetLayoutView="100" workbookViewId="0">
      <selection activeCell="A58" sqref="A58:BM58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45686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H2-27</f>
        <v>19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R7+'0128'!R8</f>
        <v>0.12728999999999999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AX7+'0128'!AX8</f>
        <v>0.15022726584552651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AR12+'0128'!BA12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BO12+'0128'!BP12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AR13+'0128'!BA13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BO13+'0128'!BP13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AR14+'0128'!BA14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BO14+'0128'!BP14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AR15+'0128'!BA15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BO15+'0128'!BP15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AR16+'0128'!BA16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BO16+'0128'!BP16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AR17+'0128'!BA17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BO17+'0128'!BP17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AR18+'0128'!BA18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BO18+'0128'!BP18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AR19+'0128'!BA19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BO19+'0128'!BP19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AR20+'0128'!BA20</f>
        <v>10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BO20+'0128'!BP20</f>
        <v>12000</v>
      </c>
      <c r="BQ20" s="30">
        <f t="shared" si="1"/>
        <v>12000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AR21+'0128'!BA21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BO21+'0128'!BP21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AR22+'0128'!BA22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BO22+'0128'!BP22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AR23+'0128'!BA23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BO23+'0128'!BP23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AR24+'0128'!BA24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BO24+'0128'!BP24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AR25+'0128'!BA25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BO25+'0128'!BP25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101600</v>
      </c>
      <c r="BQ26" s="46">
        <f t="shared" si="1"/>
        <v>101600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AR27+'0128'!BA27</f>
        <v>0.13089409945890235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BO27+'0128'!BP27</f>
        <v>1016</v>
      </c>
      <c r="BQ27" s="30">
        <f t="shared" si="1"/>
        <v>1016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AR28+'0128'!BA28</f>
        <v>0.13087723818111555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BO28+'0128'!BP28</f>
        <v>1016</v>
      </c>
      <c r="BQ28" s="30">
        <f t="shared" si="1"/>
        <v>1016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AR29+'0128'!BA29</f>
        <v>0.13088446391107517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BO29+'0128'!BP29</f>
        <v>7112.0000000000009</v>
      </c>
      <c r="BQ29" s="30">
        <f t="shared" si="1"/>
        <v>7112.0000000000009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AR30+'0128'!BA30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BO30+'0128'!BP30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AR31+'0128'!BA31</f>
        <v>0.48412793151362432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BO31+'0128'!BP31</f>
        <v>20127.7</v>
      </c>
      <c r="BQ31" s="30">
        <f t="shared" si="1"/>
        <v>20127.7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133955.70000000001</v>
      </c>
      <c r="BQ32" s="44">
        <f t="shared" si="2"/>
        <v>133955.70000000001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133955.70000000001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AI40+'0128'!AS40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AI41+'0128'!AS41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AI42+'0128'!AS42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AI43+'0128'!AS43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AI44+'0128'!AS44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L47+'0128'!V47</f>
        <v>15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AS47+'0128'!BC47</f>
        <v>1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L48+'0128'!V48</f>
        <v>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AS48+'0128'!BC48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14BB-6D2B-4396-9A04-70BCF7A41B6C}">
  <sheetPr>
    <tabColor theme="0"/>
  </sheetPr>
  <dimension ref="A1:BY71"/>
  <sheetViews>
    <sheetView view="pageBreakPreview" zoomScaleNormal="100" zoomScaleSheetLayoutView="100" workbookViewId="0">
      <selection activeCell="BA28" sqref="BA28:BI28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47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45687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H2-28</f>
        <v>19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R7+'0129'!R8</f>
        <v>0.12728999999999999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AX7+'0129'!AX8</f>
        <v>0.15022726584552651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AR12+'0129'!BA12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BO12+'0129'!BP12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AR13+'0129'!BA13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BO13+'0129'!BP13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AR14+'0129'!BA14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BO14+'0129'!BP14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AR15+'0129'!BA15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BO15+'0129'!BP15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AR16+'0129'!BA16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BO16+'0129'!BP16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AR17+'0129'!BA17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BO17+'0129'!BP17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AR18+'0129'!BA18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BO18+'0129'!BP18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AR19+'0129'!BA19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BO19+'0129'!BP19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AR20+'0129'!BA20</f>
        <v>10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BO20+'0129'!BP20</f>
        <v>12000</v>
      </c>
      <c r="BQ20" s="30">
        <f t="shared" si="1"/>
        <v>12000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AR21+'0129'!BA21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BO21+'0129'!BP21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AR22+'0129'!BA22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BO22+'0129'!BP22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AR23+'0129'!BA23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BO23+'0129'!BP23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AR24+'0129'!BA24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BO24+'0129'!BP24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AR25+'0129'!BA25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BO25+'0129'!BP25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101600</v>
      </c>
      <c r="BQ26" s="46">
        <f t="shared" si="1"/>
        <v>101600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AR27+'0129'!BA27</f>
        <v>0.13089409945890235</v>
      </c>
      <c r="BB27" s="187"/>
      <c r="BC27" s="187"/>
      <c r="BD27" s="187"/>
      <c r="BE27" s="187"/>
      <c r="BF27" s="187"/>
      <c r="BG27" s="187"/>
      <c r="BH27" s="187"/>
      <c r="BI27" s="188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BO27+'0129'!BP27</f>
        <v>1016</v>
      </c>
      <c r="BQ27" s="30">
        <f t="shared" si="1"/>
        <v>1016</v>
      </c>
      <c r="BR27" s="43">
        <v>7762</v>
      </c>
      <c r="BS27" s="48">
        <f>SUM(BN27/BR26)</f>
        <v>9.9989823246538941E-3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AR28+'0129'!BA28</f>
        <v>0.13087723818111555</v>
      </c>
      <c r="BB28" s="187"/>
      <c r="BC28" s="187"/>
      <c r="BD28" s="187"/>
      <c r="BE28" s="187"/>
      <c r="BF28" s="187"/>
      <c r="BG28" s="187"/>
      <c r="BH28" s="187"/>
      <c r="BI28" s="188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BO28+'0129'!BP28</f>
        <v>1016</v>
      </c>
      <c r="BQ28" s="30">
        <f t="shared" si="1"/>
        <v>1016</v>
      </c>
      <c r="BR28" s="43">
        <v>7763</v>
      </c>
      <c r="BS28" s="48">
        <f>SUM(BN28/BR26)</f>
        <v>1.0000270521294534E-2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AR29+'0129'!BA29</f>
        <v>0.13088446391107517</v>
      </c>
      <c r="BB29" s="187"/>
      <c r="BC29" s="187"/>
      <c r="BD29" s="187"/>
      <c r="BE29" s="187"/>
      <c r="BF29" s="187"/>
      <c r="BG29" s="187"/>
      <c r="BH29" s="187"/>
      <c r="BI29" s="188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BO29+'0129'!BP29</f>
        <v>7112.0000000000009</v>
      </c>
      <c r="BQ29" s="30">
        <f t="shared" si="1"/>
        <v>7112.0000000000009</v>
      </c>
      <c r="BR29" s="43">
        <v>54338</v>
      </c>
      <c r="BS29" s="48">
        <f>SUM(BN29/BR26)</f>
        <v>6.9998029059139821E-2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AR30+'0129'!BA30</f>
        <v>1</v>
      </c>
      <c r="BB30" s="187"/>
      <c r="BC30" s="187"/>
      <c r="BD30" s="187"/>
      <c r="BE30" s="187"/>
      <c r="BF30" s="187"/>
      <c r="BG30" s="187"/>
      <c r="BH30" s="187"/>
      <c r="BI30" s="188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BO30+'0129'!BP30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AR31+'0129'!BA31</f>
        <v>0.48412793151362432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BO31+'0129'!BP31</f>
        <v>20127.7</v>
      </c>
      <c r="BQ31" s="30">
        <f t="shared" si="1"/>
        <v>20127.7</v>
      </c>
      <c r="BR31" s="43">
        <v>42461</v>
      </c>
      <c r="BS31" s="48">
        <f>SUM(BN31/BT30)</f>
        <v>4.9999646737146533E-2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133955.70000000001</v>
      </c>
      <c r="BQ32" s="44">
        <f t="shared" si="2"/>
        <v>133955.70000000001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133955.70000000001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AI40+'0129'!AS40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AI41+'0129'!AS41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AI42+'0129'!AS42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AI43+'0129'!AS43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AI44+'0129'!AS44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L47+'0129'!V47</f>
        <v>15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AS47+'0129'!BC47</f>
        <v>1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L48+'0129'!V48</f>
        <v>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AS48+'0129'!BC48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A423-218C-4371-8603-55BD25E5832F}">
  <sheetPr>
    <tabColor theme="0"/>
  </sheetPr>
  <dimension ref="A1:BY71"/>
  <sheetViews>
    <sheetView view="pageBreakPreview" topLeftCell="A21" zoomScaleNormal="100" zoomScaleSheetLayoutView="100" workbookViewId="0">
      <selection activeCell="BA26" sqref="BA26:BI26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48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45688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H2-29</f>
        <v>19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R7+'0130'!R8</f>
        <v>0.12728999999999999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AX7+'0130'!AX8</f>
        <v>0.15022726584552651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AR12+'0130'!BA12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BO12+'0130'!BP12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AR13+'0130'!BA13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BO13+'0130'!BP13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AR14+'0130'!BA14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BO14+'0130'!BP14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AR15+'0130'!BA15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BO15+'0130'!BP15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AR16+'0130'!BA16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BO16+'0130'!BP16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AR17+'0130'!BA17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BO17+'0130'!BP17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AR18+'0130'!BA18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BO18+'0130'!BP18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AR19+'0130'!BA19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BO19+'0130'!BP19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AR20+'0130'!BA20</f>
        <v>10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BO20+'0130'!BP20</f>
        <v>12000</v>
      </c>
      <c r="BQ20" s="30">
        <f t="shared" si="1"/>
        <v>12000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AR21+'0130'!BA21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BO21+'0130'!BP21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AR22+'0130'!BA22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BO22+'0130'!BP22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AR23+'0130'!BA23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BO23+'0130'!BP23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AR24+'0130'!BA24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BO24+'0130'!BP24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AR25+'0130'!BA25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BO25+'0130'!BP25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101600</v>
      </c>
      <c r="BQ26" s="46">
        <f t="shared" si="1"/>
        <v>101600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AR27+'0130'!BA27</f>
        <v>0.13089409945890235</v>
      </c>
      <c r="BB27" s="187"/>
      <c r="BC27" s="187"/>
      <c r="BD27" s="187"/>
      <c r="BE27" s="187"/>
      <c r="BF27" s="187"/>
      <c r="BG27" s="187"/>
      <c r="BH27" s="187"/>
      <c r="BI27" s="188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BO27+'0130'!BP27</f>
        <v>1016</v>
      </c>
      <c r="BQ27" s="30">
        <f t="shared" si="1"/>
        <v>1016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AR28+'0130'!BA28</f>
        <v>0.13087723818111555</v>
      </c>
      <c r="BB28" s="187"/>
      <c r="BC28" s="187"/>
      <c r="BD28" s="187"/>
      <c r="BE28" s="187"/>
      <c r="BF28" s="187"/>
      <c r="BG28" s="187"/>
      <c r="BH28" s="187"/>
      <c r="BI28" s="188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BO28+'0130'!BP28</f>
        <v>1016</v>
      </c>
      <c r="BQ28" s="30">
        <f t="shared" si="1"/>
        <v>1016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AR29+'0130'!BA29</f>
        <v>0.13088446391107517</v>
      </c>
      <c r="BB29" s="187"/>
      <c r="BC29" s="187"/>
      <c r="BD29" s="187"/>
      <c r="BE29" s="187"/>
      <c r="BF29" s="187"/>
      <c r="BG29" s="187"/>
      <c r="BH29" s="187"/>
      <c r="BI29" s="188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BO29+'0130'!BP29</f>
        <v>7112.0000000000009</v>
      </c>
      <c r="BQ29" s="30">
        <f t="shared" si="1"/>
        <v>7112.0000000000009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AR30+'0130'!BA30</f>
        <v>1</v>
      </c>
      <c r="BB30" s="187"/>
      <c r="BC30" s="187"/>
      <c r="BD30" s="187"/>
      <c r="BE30" s="187"/>
      <c r="BF30" s="187"/>
      <c r="BG30" s="187"/>
      <c r="BH30" s="187"/>
      <c r="BI30" s="188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BO30+'0130'!BP30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AR31+'0130'!BA31</f>
        <v>0.48412793151362432</v>
      </c>
      <c r="BB31" s="187"/>
      <c r="BC31" s="187"/>
      <c r="BD31" s="187"/>
      <c r="BE31" s="187"/>
      <c r="BF31" s="187"/>
      <c r="BG31" s="187"/>
      <c r="BH31" s="187"/>
      <c r="BI31" s="188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BO31+'0130'!BP31</f>
        <v>20127.7</v>
      </c>
      <c r="BQ31" s="30">
        <f t="shared" si="1"/>
        <v>20127.7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133955.70000000001</v>
      </c>
      <c r="BQ32" s="44">
        <f t="shared" si="2"/>
        <v>133955.70000000001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133955.70000000001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AI40+'0130'!AS40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AI41+'0130'!AS41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AI42+'0130'!AS42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AI43+'0130'!AS43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AI44+'0130'!AS44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L47+'0130'!V47</f>
        <v>15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AS47+'0130'!BC47</f>
        <v>1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L48+'0130'!V48</f>
        <v>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AS48+'0130'!BC48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E623-4CFC-4AE1-9D8C-323E12468E7B}">
  <sheetPr>
    <tabColor theme="0"/>
  </sheetPr>
  <dimension ref="A1:BY71"/>
  <sheetViews>
    <sheetView view="pageBreakPreview" topLeftCell="N21" zoomScaleNormal="100" zoomScaleSheetLayoutView="100" workbookViewId="0">
      <selection activeCell="BO27" sqref="BO2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49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45689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H2-30</f>
        <v>19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R7+'0131'!R8</f>
        <v>0.12728999999999999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AX7+'0131'!AX8</f>
        <v>0.15022726584552651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AR12+'0131'!BA12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BO12+'0131'!BP12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AR13+'0131'!BA13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BO13+'0131'!BP13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AR14+'0131'!BA14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BO14+'0131'!BP14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AR15+'0131'!BA15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BO15+'0131'!BP15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AR16+'0131'!BA16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BO16+'0131'!BP16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AR17+'0131'!BA17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BO17+'0131'!BP17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AR18+'0131'!BA18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BO18+'0131'!BP18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AR19+'0131'!BA19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BO19+'0131'!BP19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AR20+'0131'!BA20</f>
        <v>10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BO20+'0131'!BP20</f>
        <v>12000</v>
      </c>
      <c r="BQ20" s="30">
        <f t="shared" si="1"/>
        <v>12000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AR21+'0131'!BA21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BO21+'0131'!BP21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AR22+'0131'!BA22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BO22+'0131'!BP22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AR23+'0131'!BA23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BO23+'0131'!BP23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AR24+'0131'!BA24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BO24+'0131'!BP24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AR25+'0131'!BA25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BO25+'0131'!BP25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101600</v>
      </c>
      <c r="BQ26" s="46">
        <f t="shared" si="1"/>
        <v>101600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AR27+'0131'!BA27</f>
        <v>0.13089409945890235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BO27+'0131'!BP27</f>
        <v>1016</v>
      </c>
      <c r="BQ27" s="30">
        <f t="shared" si="1"/>
        <v>1016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AR28+'0131'!BA28</f>
        <v>0.13087723818111555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BO28+'0131'!BP28</f>
        <v>1016</v>
      </c>
      <c r="BQ28" s="30">
        <f t="shared" si="1"/>
        <v>1016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AR29+'0131'!BA29</f>
        <v>0.13088446391107517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BO29+'0131'!BP29</f>
        <v>7112.0000000000009</v>
      </c>
      <c r="BQ29" s="30">
        <f t="shared" si="1"/>
        <v>7112.0000000000009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AR30+'0131'!BA30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BO30+'0131'!BP30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AR31+'0131'!BA31</f>
        <v>0.48412793151362432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BO31+'0131'!BP31</f>
        <v>20127.7</v>
      </c>
      <c r="BQ31" s="30">
        <f t="shared" si="1"/>
        <v>20127.7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133955.70000000001</v>
      </c>
      <c r="BQ32" s="44">
        <f t="shared" si="2"/>
        <v>133955.70000000001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133955.70000000001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AI40+'0131'!AS40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AI41+'0131'!AS41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AI42+'0131'!AS42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AI43+'0131'!AS43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AI44+'0131'!AS44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L47+'0131'!V47</f>
        <v>15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AS47+'0131'!BC47</f>
        <v>1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L48+'0131'!V48</f>
        <v>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AS48+'0131'!BC48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3FD4-4889-49FA-B787-917B303E3E3E}">
  <sheetPr>
    <tabColor theme="0"/>
  </sheetPr>
  <dimension ref="A1:BY71"/>
  <sheetViews>
    <sheetView view="pageBreakPreview" zoomScaleNormal="100" zoomScaleSheetLayoutView="100" workbookViewId="0">
      <selection activeCell="BS27" sqref="BS27:BS3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50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45690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H2-31</f>
        <v>19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R7+'0201'!R8</f>
        <v>0.12728999999999999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AX7+'0201'!AX8</f>
        <v>0.15022726584552651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AR13+'0201'!BA13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BO13+'0201'!BP13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AR14+'0201'!BA14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BO14+'0201'!BP14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AR15+'0201'!BA15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BO15+'0201'!BP15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AR16+'0201'!BA16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BO16+'0201'!BP16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AR17+'0201'!BA17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BO17+'0201'!BP17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AR18+'0201'!BA18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BO18+'0201'!BP18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AR19+'0201'!BA19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BO19+'0201'!BP19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AR20+'0201'!BA20</f>
        <v>10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BO20+'0201'!BP20</f>
        <v>12000</v>
      </c>
      <c r="BQ20" s="30">
        <f t="shared" si="1"/>
        <v>12000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AR21+'0201'!BA21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BO21+'0201'!BP21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AR24+'0201'!BA24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BO24+'0201'!BP24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AR25+'0201'!BA25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BO25+'0201'!BP25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101600</v>
      </c>
      <c r="BQ26" s="46">
        <f t="shared" si="1"/>
        <v>101600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AR27+'0201'!BA27</f>
        <v>0.13089409945890235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BO27+'0201'!BP27</f>
        <v>1016</v>
      </c>
      <c r="BQ27" s="30">
        <f t="shared" si="1"/>
        <v>1016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AR28+'0201'!BA28</f>
        <v>0.13087723818111555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BO28+'0201'!BP28</f>
        <v>1016</v>
      </c>
      <c r="BQ28" s="30">
        <f t="shared" si="1"/>
        <v>1016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AR29+'0201'!BA29</f>
        <v>0.13088446391107517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BO29+'0201'!BP29</f>
        <v>7112.0000000000009</v>
      </c>
      <c r="BQ29" s="30">
        <f t="shared" si="1"/>
        <v>7112.0000000000009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AR30+'0201'!BA30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BO30+'0201'!BP30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AR31+'0201'!BA31</f>
        <v>0.48412793151362432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BO31+'0201'!BP31</f>
        <v>20127.7</v>
      </c>
      <c r="BQ31" s="30">
        <f t="shared" si="1"/>
        <v>20127.7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133955.70000000001</v>
      </c>
      <c r="BQ32" s="44">
        <f t="shared" si="2"/>
        <v>133955.70000000001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133955.70000000001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AI40+'0201'!AS40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AI41+'0201'!AS41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L47+'0201'!V47</f>
        <v>15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AS47+'0201'!BC47</f>
        <v>1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L48+'0201'!V48</f>
        <v>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AS48+'0201'!BC48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968F-BF6B-4F9F-8674-BBD4610A97A9}">
  <sheetPr>
    <tabColor theme="0"/>
  </sheetPr>
  <dimension ref="A1:BY71"/>
  <sheetViews>
    <sheetView view="pageBreakPreview" topLeftCell="I21" zoomScaleNormal="100" zoomScaleSheetLayoutView="100" workbookViewId="0">
      <selection activeCell="BT34" sqref="BT34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45691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19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0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R7+'0202'!R8</f>
        <v>0.12728999999999999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AX7+'0202'!AX8</f>
        <v>0.15022726584552651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AR12+'0202'!BA12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BO12+'0202'!BP12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AR13+'0202'!BA13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1" si="0">SUM(AR13*BN13)</f>
        <v>0</v>
      </c>
      <c r="BP13" s="11">
        <f>BO13+'0202'!BP13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AR14+'0202'!BA14</f>
        <v>0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BO14+'0202'!BP14</f>
        <v>0</v>
      </c>
      <c r="BQ14" s="30">
        <f t="shared" si="1"/>
        <v>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AR15+'0202'!BA15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BO15+'0202'!BP15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AR16+'0202'!BA16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BO16+'0202'!BP16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AR17+'0202'!BA17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BO17+'0202'!BP17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AR18+'0202'!BA18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BO18+'0202'!BP18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AR19+'0202'!BA19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BO19+'0202'!BP19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AR20+'0202'!BA20</f>
        <v>10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BO20+'0202'!BP20</f>
        <v>12000</v>
      </c>
      <c r="BQ20" s="30">
        <f t="shared" si="1"/>
        <v>12000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AR21+'0202'!BA21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BO21+'0202'!BP21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AR22+'0202'!BA22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BO22+'0202'!BP22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AR23+'0202'!BA23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BO23+'0202'!BP23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AR24+'0202'!BA24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BO24+'0202'!BP24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AR25+'0202'!BA25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BO25+'0202'!BP25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101600</v>
      </c>
      <c r="BQ26" s="46">
        <f t="shared" si="1"/>
        <v>101600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SUM(BO26/BN27)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AR27+'0202'!BA27</f>
        <v>0.13089409945890235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f t="shared" si="0"/>
        <v>0</v>
      </c>
      <c r="BP27" s="11">
        <f>BO27+'0202'!BP27</f>
        <v>1016</v>
      </c>
      <c r="BQ27" s="30">
        <f t="shared" si="1"/>
        <v>1016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SUM(BO26/BN28)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AR28+'0202'!BA28</f>
        <v>0.13087723818111555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f t="shared" si="0"/>
        <v>0</v>
      </c>
      <c r="BP28" s="11">
        <f>BO28+'0202'!BP28</f>
        <v>1016</v>
      </c>
      <c r="BQ28" s="30">
        <f t="shared" si="1"/>
        <v>1016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SUM(BO26/BN29)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AR29+'0202'!BA29</f>
        <v>0.13088446391107517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f t="shared" si="0"/>
        <v>0</v>
      </c>
      <c r="BP29" s="11">
        <f>BO29+'0202'!BP29</f>
        <v>7112.0000000000009</v>
      </c>
      <c r="BQ29" s="30">
        <f t="shared" si="1"/>
        <v>7112.0000000000009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AR30+'0202'!BA30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BO30+'0202'!BP30</f>
        <v>3084</v>
      </c>
      <c r="BQ30" s="30">
        <f t="shared" si="1"/>
        <v>3084</v>
      </c>
      <c r="BR30" s="43">
        <v>3084</v>
      </c>
      <c r="BS30" s="50"/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SUM(BT31/BN31)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AR31+'0202'!BA31</f>
        <v>0.48412793151362432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f t="shared" si="0"/>
        <v>0</v>
      </c>
      <c r="BP31" s="11">
        <f>BO31+'0202'!BP31</f>
        <v>20127.7</v>
      </c>
      <c r="BQ31" s="30">
        <f t="shared" si="1"/>
        <v>20127.7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133955.70000000001</v>
      </c>
      <c r="BQ32" s="44">
        <f t="shared" si="2"/>
        <v>133955.70000000001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133955.70000000001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AI40+'0202'!AS40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AI41+'0202'!AS41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AI42+'0202'!AS42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AI43+'0202'!AS43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AI44+'0202'!AS44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L47+'0202'!V47</f>
        <v>15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AS47+'0202'!BC47</f>
        <v>1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L48+'0202'!V48</f>
        <v>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AS48+'0202'!BC48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8EEB-2AE1-4526-8E83-53FD49FE14D9}">
  <sheetPr>
    <tabColor rgb="FFFFC000"/>
  </sheetPr>
  <dimension ref="A1:BY71"/>
  <sheetViews>
    <sheetView view="pageBreakPreview" zoomScaleNormal="100" zoomScaleSheetLayoutView="100" workbookViewId="0">
      <selection activeCell="BO33" sqref="BO33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45692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40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1.703E-2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1.8397711304527262E-2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R7+'0203'!R8</f>
        <v>0.14431999999999998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AX7+'0203'!AX8</f>
        <v>0.16862497715005376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AR12+'0203'!BA12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BO12+'0203'!BP12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AR13+'0203'!BA13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BO13+'0203'!BP13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>
        <v>0.5</v>
      </c>
      <c r="AS14" s="60"/>
      <c r="AT14" s="60"/>
      <c r="AU14" s="60"/>
      <c r="AV14" s="60"/>
      <c r="AW14" s="60"/>
      <c r="AX14" s="60"/>
      <c r="AY14" s="60"/>
      <c r="AZ14" s="61"/>
      <c r="BA14" s="62">
        <f>AR14+'0203'!BA14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2500</v>
      </c>
      <c r="BP14" s="11">
        <f>BO14+'0203'!BP14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AR15+'0203'!BA15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BO15+'0203'!BP15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AR16+'0203'!BA16</f>
        <v>50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BO16+'0203'!BP16</f>
        <v>50000</v>
      </c>
      <c r="BQ16" s="30">
        <f t="shared" si="1"/>
        <v>50000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AR17+'0203'!BA17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BO17+'0203'!BP17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AR18+'0203'!BA18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BO18+'0203'!BP18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AR19+'0203'!BA19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BO19+'0203'!BP19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>
        <v>10</v>
      </c>
      <c r="AS20" s="60"/>
      <c r="AT20" s="60"/>
      <c r="AU20" s="60"/>
      <c r="AV20" s="60"/>
      <c r="AW20" s="60"/>
      <c r="AX20" s="60"/>
      <c r="AY20" s="60"/>
      <c r="AZ20" s="61"/>
      <c r="BA20" s="62">
        <f>AR20+'0203'!BA20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12000</v>
      </c>
      <c r="BP20" s="11">
        <f>BO20+'0203'!BP20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AR21+'0203'!BA21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BO21+'0203'!BP21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AR22+'0203'!BA22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BO22+'0203'!BP22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AR23+'0203'!BA23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BO23+'0203'!BP23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AR24+'0203'!BA24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BO24+'0203'!BP24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AR25+'0203'!BA25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BO25+'0203'!BP25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14500</v>
      </c>
      <c r="BP26" s="32">
        <f>SUM(BP12:BP25)</f>
        <v>116100</v>
      </c>
      <c r="BQ26" s="46">
        <f t="shared" si="1"/>
        <v>116100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1.868075238340634E-2</v>
      </c>
      <c r="AS27" s="60"/>
      <c r="AT27" s="60"/>
      <c r="AU27" s="60"/>
      <c r="AV27" s="60"/>
      <c r="AW27" s="60"/>
      <c r="AX27" s="60"/>
      <c r="AY27" s="60"/>
      <c r="AZ27" s="61"/>
      <c r="BA27" s="62">
        <f>AR27+'0203'!BA27</f>
        <v>0.14957485184230868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145</v>
      </c>
      <c r="BP27" s="11">
        <f>BO27+'0203'!BP27</f>
        <v>1161</v>
      </c>
      <c r="BQ27" s="30">
        <f t="shared" si="1"/>
        <v>1161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 t="shared" ref="AR28:AR29" si="2">SUM(BO28/BN28)</f>
        <v>1.8678346000257633E-2</v>
      </c>
      <c r="AS28" s="60"/>
      <c r="AT28" s="60"/>
      <c r="AU28" s="60"/>
      <c r="AV28" s="60"/>
      <c r="AW28" s="60"/>
      <c r="AX28" s="60"/>
      <c r="AY28" s="60"/>
      <c r="AZ28" s="61"/>
      <c r="BA28" s="62">
        <f>AR28+'0203'!BA28</f>
        <v>0.14955558418137319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145</v>
      </c>
      <c r="BP28" s="11">
        <f>BO28+'0203'!BP28</f>
        <v>1161</v>
      </c>
      <c r="BQ28" s="30">
        <f t="shared" si="1"/>
        <v>1161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 t="shared" si="2"/>
        <v>1.8679377231403439E-2</v>
      </c>
      <c r="AS29" s="60"/>
      <c r="AT29" s="60"/>
      <c r="AU29" s="60"/>
      <c r="AV29" s="60"/>
      <c r="AW29" s="60"/>
      <c r="AX29" s="60"/>
      <c r="AY29" s="60"/>
      <c r="AZ29" s="61"/>
      <c r="BA29" s="62">
        <f>AR29+'0203'!BA29</f>
        <v>0.14956384114247862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1015</v>
      </c>
      <c r="BP29" s="11">
        <f>BO29+'0203'!BP29</f>
        <v>8127.0000000000009</v>
      </c>
      <c r="BQ29" s="30">
        <f t="shared" si="1"/>
        <v>8127.0000000000009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AR30+'0203'!BA30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BO30+'0203'!BP30</f>
        <v>3084</v>
      </c>
      <c r="BQ30" s="30">
        <f t="shared" si="1"/>
        <v>3084</v>
      </c>
      <c r="BR30" s="43">
        <v>3084</v>
      </c>
      <c r="BS30" s="55">
        <f>SUM(BO26:BO30)</f>
        <v>15805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 t="shared" ref="AR31" si="3">SUM(BO31/BN31)</f>
        <v>1.4130613975177222E-2</v>
      </c>
      <c r="AS31" s="60"/>
      <c r="AT31" s="60"/>
      <c r="AU31" s="60"/>
      <c r="AV31" s="60"/>
      <c r="AW31" s="60"/>
      <c r="AX31" s="60"/>
      <c r="AY31" s="60"/>
      <c r="AZ31" s="61"/>
      <c r="BA31" s="62">
        <f>AR31+'0203'!BA31</f>
        <v>0.49825854548880155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600</v>
      </c>
      <c r="BP31" s="11">
        <f>BO31+'0203'!BP31</f>
        <v>20727.7</v>
      </c>
      <c r="BQ31" s="30">
        <f t="shared" si="1"/>
        <v>20727.7</v>
      </c>
      <c r="BR31" s="43">
        <v>42461</v>
      </c>
      <c r="BS31" s="48">
        <v>0.05</v>
      </c>
      <c r="BT31" s="51">
        <f>SUM(BO26:BO30)</f>
        <v>15805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4">SUM(BO26:BO31)</f>
        <v>16405</v>
      </c>
      <c r="BP32" s="44">
        <f t="shared" si="4"/>
        <v>150360.70000000001</v>
      </c>
      <c r="BQ32" s="44">
        <f t="shared" si="4"/>
        <v>150360.70000000001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16405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150360.70000000001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AI40+'0203'!AS40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AI41+'0203'!AS41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AI42+'0203'!AS42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AI43+'0203'!AS43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AI44+'0203'!AS44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3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L47+'0203'!V47</f>
        <v>18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>
        <v>1</v>
      </c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AS47+'0203'!BC47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L48+'0203'!V48</f>
        <v>6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AS48+'0203'!BC48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136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C0447-7CED-4E9D-9AF3-38CB9F278C00}">
  <sheetPr>
    <tabColor rgb="FFFFC000"/>
  </sheetPr>
  <dimension ref="A1:BY71"/>
  <sheetViews>
    <sheetView view="pageBreakPreview" zoomScaleNormal="100" zoomScaleSheetLayoutView="100" workbookViewId="0">
      <selection activeCell="BO31" sqref="BO3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45693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1.7059999999999999E-2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1.2784755188760181E-2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R7+'0204'!R8</f>
        <v>0.16137999999999997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AX7+'0204'!AX8</f>
        <v>0.18140973233881394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AR12+'0204'!BA12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BO12+'0204'!BP12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AR13+'0204'!BA13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BO13+'0204'!BP13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AR14+'0204'!BA14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BO14+'0204'!BP14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AR15+'0204'!BA15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BO15+'0204'!BP15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>
        <v>10</v>
      </c>
      <c r="AS16" s="60"/>
      <c r="AT16" s="60"/>
      <c r="AU16" s="60"/>
      <c r="AV16" s="60"/>
      <c r="AW16" s="60"/>
      <c r="AX16" s="60"/>
      <c r="AY16" s="60"/>
      <c r="AZ16" s="61"/>
      <c r="BA16" s="62">
        <f>AR16+'0204'!BA16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10000</v>
      </c>
      <c r="BP16" s="11">
        <f>BO16+'0204'!BP16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AR17+'0204'!BA17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BO17+'0204'!BP17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AR18+'0204'!BA18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BO18+'0204'!BP18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AR19+'0204'!BA19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BO19+'0204'!BP19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AR20+'0204'!BA20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BO20+'0204'!BP20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AR21+'0204'!BA21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BO21+'0204'!BP21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AR22+'0204'!BA22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BO22+'0204'!BP22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AR23+'0204'!BA23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BO23+'0204'!BP23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AR24+'0204'!BA24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BO24+'0204'!BP24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AR25+'0204'!BA25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BO25+'0204'!BP25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10000</v>
      </c>
      <c r="BP26" s="32">
        <f>SUM(BP12:BP25)</f>
        <v>126100</v>
      </c>
      <c r="BQ26" s="46">
        <f t="shared" si="1"/>
        <v>126100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1.2883277505797475E-2</v>
      </c>
      <c r="AS27" s="60"/>
      <c r="AT27" s="60"/>
      <c r="AU27" s="60"/>
      <c r="AV27" s="60"/>
      <c r="AW27" s="60"/>
      <c r="AX27" s="60"/>
      <c r="AY27" s="60"/>
      <c r="AZ27" s="61"/>
      <c r="BA27" s="62">
        <f>AR27+'0204'!BA27</f>
        <v>0.16245812934810616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100</v>
      </c>
      <c r="BP27" s="11">
        <f>BO27+'0204'!BP27</f>
        <v>1261</v>
      </c>
      <c r="BQ27" s="30">
        <f t="shared" si="1"/>
        <v>1261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1.2881617931212161E-2</v>
      </c>
      <c r="AS28" s="60"/>
      <c r="AT28" s="60"/>
      <c r="AU28" s="60"/>
      <c r="AV28" s="60"/>
      <c r="AW28" s="60"/>
      <c r="AX28" s="60"/>
      <c r="AY28" s="60"/>
      <c r="AZ28" s="61"/>
      <c r="BA28" s="62">
        <f>AR28+'0204'!BA28</f>
        <v>0.16243720211258533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100</v>
      </c>
      <c r="BP28" s="11">
        <f>BO28+'0204'!BP28</f>
        <v>1261</v>
      </c>
      <c r="BQ28" s="30">
        <f t="shared" si="1"/>
        <v>1261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1.2882329125105819E-2</v>
      </c>
      <c r="AS29" s="60"/>
      <c r="AT29" s="60"/>
      <c r="AU29" s="60"/>
      <c r="AV29" s="60"/>
      <c r="AW29" s="60"/>
      <c r="AX29" s="60"/>
      <c r="AY29" s="60"/>
      <c r="AZ29" s="61"/>
      <c r="BA29" s="62">
        <f>AR29+'0204'!BA29</f>
        <v>0.16244617026758443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700</v>
      </c>
      <c r="BP29" s="11">
        <f>BO29+'0204'!BP29</f>
        <v>8827</v>
      </c>
      <c r="BQ29" s="30">
        <f t="shared" si="1"/>
        <v>8827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AR30+'0204'!BA30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BO30+'0204'!BP30</f>
        <v>3084</v>
      </c>
      <c r="BQ30" s="30">
        <f t="shared" si="1"/>
        <v>3084</v>
      </c>
      <c r="BR30" s="43">
        <v>3084</v>
      </c>
      <c r="BS30" s="55">
        <f>SUM(BO26:BO29)</f>
        <v>10900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1.1775511645981018E-2</v>
      </c>
      <c r="AS31" s="60"/>
      <c r="AT31" s="60"/>
      <c r="AU31" s="60"/>
      <c r="AV31" s="60"/>
      <c r="AW31" s="60"/>
      <c r="AX31" s="60"/>
      <c r="AY31" s="60"/>
      <c r="AZ31" s="61"/>
      <c r="BA31" s="62">
        <f>AR31+'0204'!BA31</f>
        <v>0.51003405713478256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500</v>
      </c>
      <c r="BP31" s="11">
        <f>BO31+'0204'!BP31</f>
        <v>21227.7</v>
      </c>
      <c r="BQ31" s="30">
        <f t="shared" si="1"/>
        <v>21227.7</v>
      </c>
      <c r="BR31" s="43">
        <v>42461</v>
      </c>
      <c r="BS31" s="48">
        <v>0.05</v>
      </c>
      <c r="BT31" s="51">
        <f>SUM(BO26:BO30)</f>
        <v>10900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11400</v>
      </c>
      <c r="BP32" s="44">
        <f t="shared" si="2"/>
        <v>161760.70000000001</v>
      </c>
      <c r="BQ32" s="44">
        <f t="shared" si="2"/>
        <v>161760.70000000001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11400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161760.70000000001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AI40+'0204'!AS40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AI41+'0204'!AS41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AI42+'0204'!AS42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AI43+'0204'!AS43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AI44+'0204'!AS44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2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L47+'0204'!V47</f>
        <v>20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AS47+'0204'!BC47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L48+'0204'!V48</f>
        <v>7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AS48+'0204'!BC48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123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CF66-46CD-4512-ACD5-B8BEA319B980}">
  <sheetPr>
    <tabColor theme="0"/>
  </sheetPr>
  <dimension ref="A1:BY71"/>
  <sheetViews>
    <sheetView view="pageBreakPreview" zoomScaleNormal="100" zoomScaleSheetLayoutView="100" workbookViewId="0">
      <selection activeCell="BJ33" sqref="BJ33:BM33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45694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22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38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2.52E-2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R7+'0205'!R8</f>
        <v>0.18657999999999997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AX7+'0205'!AX8</f>
        <v>0.18140973233881394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AR12+'0205'!BA12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BO12+'0205'!BP12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AR13+'0205'!BA13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25" si="0">SUM(AR13*BN13)</f>
        <v>0</v>
      </c>
      <c r="BP13" s="11">
        <f>BO13+'0205'!BP13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AR14+'0205'!BA14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BO14+'0205'!BP14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AR15+'0205'!BA15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BO15+'0205'!BP15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AR16+'0205'!BA16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BO16+'0205'!BP16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AR17+'0205'!BA17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BO17+'0205'!BP17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AR18+'0205'!BA18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BO18+'0205'!BP18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AR19+'0205'!BA19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BO19+'0205'!BP19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AR20+'0205'!BA20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BO20+'0205'!BP20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AR21+'0205'!BA21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BO21+'0205'!BP21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AR22+'0205'!BA22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BO22+'0205'!BP22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AR23+'0205'!BA23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BO23+'0205'!BP23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AR24+'0205'!BA24</f>
        <v>0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BO24+'0205'!BP24</f>
        <v>0</v>
      </c>
      <c r="BQ24" s="30">
        <f t="shared" si="1"/>
        <v>0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AR25+'0205'!BA25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BO25+'0205'!BP25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126100</v>
      </c>
      <c r="BQ26" s="46">
        <f t="shared" si="1"/>
        <v>126100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AR27+'0205'!BA27</f>
        <v>0.16245812934810616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BO27+'0205'!BP27</f>
        <v>1261</v>
      </c>
      <c r="BQ27" s="30">
        <f t="shared" si="1"/>
        <v>1261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AR28+'0205'!BA28</f>
        <v>0.16243720211258533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BO28+'0205'!BP28</f>
        <v>1261</v>
      </c>
      <c r="BQ28" s="30">
        <f t="shared" si="1"/>
        <v>1261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AR29+'0205'!BA29</f>
        <v>0.16244617026758443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BO29+'0205'!BP29</f>
        <v>8827</v>
      </c>
      <c r="BQ29" s="30">
        <f t="shared" si="1"/>
        <v>8827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AR30+'0205'!BA30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v>0</v>
      </c>
      <c r="BP30" s="11">
        <f>BO30+'0205'!BP30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AR31+'0205'!BA31</f>
        <v>0.51003405713478256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BO31+'0205'!BP31</f>
        <v>21227.7</v>
      </c>
      <c r="BQ31" s="30">
        <f t="shared" si="1"/>
        <v>21227.7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161760.70000000001</v>
      </c>
      <c r="BQ32" s="44">
        <f t="shared" si="2"/>
        <v>161760.70000000001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161760.70000000001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AI40+'0205'!AS40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AI41+'0205'!AS41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L47+'0205'!V47</f>
        <v>20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AS47+'0205'!BC47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L48+'0205'!V48</f>
        <v>7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AS48+'0205'!BC48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B186-C7C6-4C3E-AF58-9548D82DFF89}">
  <sheetPr>
    <tabColor rgb="FFFFC000"/>
  </sheetPr>
  <dimension ref="A1:BY71"/>
  <sheetViews>
    <sheetView view="pageBreakPreview" topLeftCell="A21" zoomScaleNormal="100" zoomScaleSheetLayoutView="100" workbookViewId="0">
      <selection activeCell="D22" sqref="D22:AD22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55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45695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2.52E-2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5.2845897719715554E-2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R7+'0206'!R8</f>
        <v>0.21177999999999997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AX7+'0206'!AX8</f>
        <v>0.23425563005852951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AR12+'0206'!BA12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BO12+'0206'!BP12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AR13+'0206'!BA13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BO13+'0206'!BP13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AR14+'0206'!BA14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BO14+'0206'!BP14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AR15+'0206'!BA15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BO15+'0206'!BP15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AR16+'0206'!BA16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BO16+'0206'!BP16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AR17+'0206'!BA17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BO17+'0206'!BP17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AR18+'0206'!BA18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BO18+'0206'!BP18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AR19+'0206'!BA19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BO19+'0206'!BP19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AR20+'0206'!BA20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BO20+'0206'!BP20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AR21+'0206'!BA21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BO21+'0206'!BP21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AR22+'0206'!BA22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BO22+'0206'!BP22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AR23+'0206'!BA23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BO23+'0206'!BP23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>
        <v>1</v>
      </c>
      <c r="AS24" s="60"/>
      <c r="AT24" s="60"/>
      <c r="AU24" s="60"/>
      <c r="AV24" s="60"/>
      <c r="AW24" s="60"/>
      <c r="AX24" s="60"/>
      <c r="AY24" s="60"/>
      <c r="AZ24" s="61"/>
      <c r="BA24" s="62">
        <f>AR24+'0206'!BA24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42839</v>
      </c>
      <c r="BP24" s="11">
        <f>BO24+'0206'!BP24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AR25+'0206'!BA25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BO25+'0206'!BP25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42839</v>
      </c>
      <c r="BP26" s="32">
        <f>SUM(BP12:BP25)</f>
        <v>168939</v>
      </c>
      <c r="BQ26" s="46">
        <f t="shared" si="1"/>
        <v>168939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5.5140427724813194E-2</v>
      </c>
      <c r="AS27" s="60"/>
      <c r="AT27" s="60"/>
      <c r="AU27" s="60"/>
      <c r="AV27" s="60"/>
      <c r="AW27" s="60"/>
      <c r="AX27" s="60"/>
      <c r="AY27" s="60"/>
      <c r="AZ27" s="61"/>
      <c r="BA27" s="62">
        <f>AR27+'0206'!BA27</f>
        <v>0.21759855707291936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428</v>
      </c>
      <c r="BP27" s="11">
        <f>BO27+'0206'!BP27</f>
        <v>1689</v>
      </c>
      <c r="BQ27" s="30">
        <f t="shared" si="1"/>
        <v>1689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5.5133324745588047E-2</v>
      </c>
      <c r="AS28" s="60"/>
      <c r="AT28" s="60"/>
      <c r="AU28" s="60"/>
      <c r="AV28" s="60"/>
      <c r="AW28" s="60"/>
      <c r="AX28" s="60"/>
      <c r="AY28" s="60"/>
      <c r="AZ28" s="61"/>
      <c r="BA28" s="62">
        <f>AR28+'0206'!BA28</f>
        <v>0.21757052685817338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428</v>
      </c>
      <c r="BP28" s="11">
        <f>BO28+'0206'!BP28</f>
        <v>1689</v>
      </c>
      <c r="BQ28" s="30">
        <f t="shared" si="1"/>
        <v>1689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5.5191578637417645E-2</v>
      </c>
      <c r="AS29" s="60"/>
      <c r="AT29" s="60"/>
      <c r="AU29" s="60"/>
      <c r="AV29" s="60"/>
      <c r="AW29" s="60"/>
      <c r="AX29" s="60"/>
      <c r="AY29" s="60"/>
      <c r="AZ29" s="61"/>
      <c r="BA29" s="62">
        <f>AR29+'0206'!BA29</f>
        <v>0.21763774890500207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2999</v>
      </c>
      <c r="BP29" s="11">
        <f>BO29+'0206'!BP29</f>
        <v>11826</v>
      </c>
      <c r="BQ29" s="30">
        <f t="shared" si="1"/>
        <v>11826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AR30+'0206'!BA30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BO30+'0206'!BP30</f>
        <v>3084</v>
      </c>
      <c r="BQ30" s="30">
        <f t="shared" si="1"/>
        <v>3084</v>
      </c>
      <c r="BR30" s="43">
        <v>3084</v>
      </c>
      <c r="BS30" s="55">
        <f>SUM(BO26:BO29)</f>
        <v>46694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1.007983796895975E-2</v>
      </c>
      <c r="AS31" s="60"/>
      <c r="AT31" s="60"/>
      <c r="AU31" s="60"/>
      <c r="AV31" s="60"/>
      <c r="AW31" s="60"/>
      <c r="AX31" s="60"/>
      <c r="AY31" s="60"/>
      <c r="AZ31" s="61"/>
      <c r="BA31" s="62">
        <f>AR31+'0206'!BA31</f>
        <v>0.52011389510374229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428</v>
      </c>
      <c r="BP31" s="11">
        <f>BO31+'0206'!BP31</f>
        <v>21655.7</v>
      </c>
      <c r="BQ31" s="30">
        <f t="shared" si="1"/>
        <v>21655.7</v>
      </c>
      <c r="BR31" s="43">
        <v>42461</v>
      </c>
      <c r="BS31" s="48">
        <v>0.05</v>
      </c>
      <c r="BT31" s="51">
        <f>SUM(BO26:BO30)</f>
        <v>46694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47122</v>
      </c>
      <c r="BP32" s="44">
        <f t="shared" si="2"/>
        <v>208882.7</v>
      </c>
      <c r="BQ32" s="44">
        <f t="shared" si="2"/>
        <v>208882.7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47122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208882.7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AI40+'0206'!AS40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AI41+'0206'!AS41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AI42+'0206'!AS42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AI43+'0206'!AS43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AI44+'0206'!AS44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2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L47+'0206'!V47</f>
        <v>22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AS47+'0206'!BC47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L48+'0206'!V48</f>
        <v>7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AS48+'0206'!BC48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124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26AD-9717-4CBB-A6CA-3D59B97215B7}">
  <sheetPr>
    <tabColor theme="0"/>
  </sheetPr>
  <dimension ref="A1:BY71"/>
  <sheetViews>
    <sheetView view="pageBreakPreview" zoomScaleNormal="100" zoomScaleSheetLayoutView="100" workbookViewId="0">
      <selection activeCell="BA27" sqref="BA27:BI27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45696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24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36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2.52E-2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R7+'0207'!R8</f>
        <v>0.23697999999999997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AX7+'0207'!AX8</f>
        <v>0.23425563005852951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AR12+'0207'!BA12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BO12+'0207'!BP12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AR13+'0207'!BA13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BO13+'0207'!BP13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AR14+'0207'!BA14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BO14+'0207'!BP14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AR15+'0207'!BA15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BO15+'0207'!BP15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AR16+'0207'!BA16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BO16+'0207'!BP16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AR17+'0207'!BA17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BO17+'0207'!BP17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AR18+'0207'!BA18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BO18+'0207'!BP18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AR19+'0207'!BA19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BO19+'0207'!BP19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AR20+'0207'!BA20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BO20+'0207'!BP20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AR21+'0207'!BA21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BO21+'0207'!BP21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AR22+'0207'!BA22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BO22+'0207'!BP22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AR23+'0207'!BA23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BO23+'0207'!BP23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AR24+'0207'!BA24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BO24+'0207'!BP24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AR25+'0207'!BA25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BO25+'0207'!BP25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168939</v>
      </c>
      <c r="BQ26" s="46">
        <f t="shared" si="1"/>
        <v>168939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AR27+'0207'!BA27</f>
        <v>0.21759855707291936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BO27+'0207'!BP27</f>
        <v>1689</v>
      </c>
      <c r="BQ27" s="30">
        <f t="shared" si="1"/>
        <v>1689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AR28+'0207'!BA28</f>
        <v>0.21757052685817338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BO28+'0207'!BP28</f>
        <v>1689</v>
      </c>
      <c r="BQ28" s="30">
        <f t="shared" si="1"/>
        <v>1689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AR29+'0207'!BA29</f>
        <v>0.21763774890500207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BO29+'0207'!BP29</f>
        <v>11826</v>
      </c>
      <c r="BQ29" s="30">
        <f t="shared" si="1"/>
        <v>11826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AR30+'0207'!BA30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BO30+'0207'!BP30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AR31+'0207'!BA31</f>
        <v>0.52011389510374229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BO31+'0207'!BP31</f>
        <v>21655.7</v>
      </c>
      <c r="BQ31" s="30">
        <f t="shared" si="1"/>
        <v>21655.7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208882.7</v>
      </c>
      <c r="BQ32" s="44">
        <f t="shared" si="2"/>
        <v>208882.7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208882.7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AI40+'0207'!AS40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AI41+'0207'!AS41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AI42+'0207'!AS42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AI43+'0207'!AS43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AI44+'0207'!AS44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L47+'0207'!V47</f>
        <v>22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AS47+'0207'!BC47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L48+'0207'!V48</f>
        <v>7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AS48+'0207'!BC48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3542-B43B-48EE-B6DB-DD46FE8A56F9}">
  <sheetPr>
    <tabColor theme="0"/>
  </sheetPr>
  <dimension ref="A1:BY71"/>
  <sheetViews>
    <sheetView view="pageBreakPreview" topLeftCell="A21" zoomScaleNormal="100" zoomScaleSheetLayoutView="100" workbookViewId="0">
      <selection activeCell="AI30" sqref="AI30:AQ3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57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45697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25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35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2.52E-2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R7+'0208'!R8</f>
        <v>0.26217999999999997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AX7+'0208'!AX8</f>
        <v>0.23425563005852951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AR12+'0208'!BA12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BO12+'0208'!BP12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AR13+'0208'!BA13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BO13+'0208'!BP13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AR14+'0208'!BA14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BO14+'0208'!BP14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AR15+'0208'!BA15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BO15+'0208'!BP15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AR16+'0208'!BA16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BO16+'0208'!BP16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AR17+'0208'!BA17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BO17+'0208'!BP17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AR18+'0208'!BA18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BO18+'0208'!BP18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AR19+'0208'!BA19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BO19+'0208'!BP19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AR20+'0208'!BA20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BO20+'0208'!BP20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AR21+'0208'!BA21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BO21+'0208'!BP21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AR22+'0208'!BA22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BO22+'0208'!BP22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AR23+'0208'!BA23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BO23+'0208'!BP23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AR24+'0208'!BA24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BO24+'0208'!BP24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AR25+'0208'!BA25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BO25+'0208'!BP25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168939</v>
      </c>
      <c r="BQ26" s="46">
        <f t="shared" si="1"/>
        <v>168939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AR27+'0208'!BA27</f>
        <v>0.21759855707291936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BO27+'0208'!BP27</f>
        <v>1689</v>
      </c>
      <c r="BQ27" s="30">
        <f t="shared" si="1"/>
        <v>1689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AR28+'0208'!BA28</f>
        <v>0.21757052685817338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BO28+'0208'!BP28</f>
        <v>1689</v>
      </c>
      <c r="BQ28" s="30">
        <f t="shared" si="1"/>
        <v>1689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AR29+'0208'!BA29</f>
        <v>0.21763774890500207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BO29+'0208'!BP29</f>
        <v>11826</v>
      </c>
      <c r="BQ29" s="30">
        <f t="shared" si="1"/>
        <v>11826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AR30+'0208'!BA30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BO30+'0208'!BP30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AR31+'0208'!BA31</f>
        <v>0.52011389510374229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BO31+'0208'!BP31</f>
        <v>21655.7</v>
      </c>
      <c r="BQ31" s="30">
        <f t="shared" si="1"/>
        <v>21655.7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208882.7</v>
      </c>
      <c r="BQ32" s="44">
        <f t="shared" si="2"/>
        <v>208882.7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208882.7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AI40+'0208'!AS40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AI41+'0208'!AS41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AI42+'0208'!AS42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AI43+'0208'!AS43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AI44+'0208'!AS44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L47+'0208'!V47</f>
        <v>22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AS47+'0208'!BC47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L48+'0208'!V48</f>
        <v>7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AS48+'0208'!BC48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49C3-B435-4D93-95DC-8CE0CCAE0C9D}">
  <sheetPr>
    <tabColor theme="0"/>
  </sheetPr>
  <dimension ref="A1:BY71"/>
  <sheetViews>
    <sheetView view="pageBreakPreview" topLeftCell="A48" zoomScaleNormal="100" zoomScaleSheetLayoutView="100" workbookViewId="0">
      <selection activeCell="A60" sqref="A60:BM60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58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45698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26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34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2.52E-2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R7+'0209'!R8</f>
        <v>0.28737999999999997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AX7+'0209'!AX8</f>
        <v>0.23425563005852951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AR12+'0209'!BA12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BO12+'0209'!BP12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AR13+'0209'!BA13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BO13+'0209'!BP13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AR14+'0209'!BA14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BO14+'0209'!BP14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AR15+'0209'!BA15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BO15+'0209'!BP15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AR16+'0209'!BA16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BO16+'0209'!BP16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AR17+'0209'!BA17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BO17+'0209'!BP17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AR18+'0209'!BA18</f>
        <v>0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BO18+'0209'!BP18</f>
        <v>0</v>
      </c>
      <c r="BQ18" s="30">
        <f t="shared" si="1"/>
        <v>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AR19+'0209'!BA19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BO19+'0209'!BP19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AR20+'0209'!BA20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BO20+'0209'!BP20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AR21+'0209'!BA21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BO21+'0209'!BP21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AR22+'0209'!BA22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BO22+'0209'!BP22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AR23+'0209'!BA23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BO23+'0209'!BP23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AR24+'0209'!BA24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BO24+'0209'!BP24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AR25+'0209'!BA25</f>
        <v>0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BO25+'0209'!BP25</f>
        <v>0</v>
      </c>
      <c r="BQ25" s="30">
        <f t="shared" si="1"/>
        <v>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168939</v>
      </c>
      <c r="BQ26" s="46">
        <f t="shared" si="1"/>
        <v>168939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AR27+'0209'!BA27</f>
        <v>0.21759855707291936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BO27+'0209'!BP27</f>
        <v>1689</v>
      </c>
      <c r="BQ27" s="30">
        <f t="shared" si="1"/>
        <v>1689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AR28+'0209'!BA28</f>
        <v>0.21757052685817338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BO28+'0209'!BP28</f>
        <v>1689</v>
      </c>
      <c r="BQ28" s="30">
        <f t="shared" si="1"/>
        <v>1689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AR29+'0209'!BA29</f>
        <v>0.21763774890500207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BO29+'0209'!BP29</f>
        <v>11826</v>
      </c>
      <c r="BQ29" s="30">
        <f t="shared" si="1"/>
        <v>11826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AR30+'0209'!BA30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BO30+'0209'!BP30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AR31+'0209'!BA31</f>
        <v>0.52011389510374229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BO31+'0209'!BP31</f>
        <v>21655.7</v>
      </c>
      <c r="BQ31" s="30">
        <f t="shared" si="1"/>
        <v>21655.7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208882.7</v>
      </c>
      <c r="BQ32" s="44">
        <f t="shared" si="2"/>
        <v>208882.7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208882.7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5"/>
      <c r="W40" s="105"/>
      <c r="X40" s="105"/>
      <c r="Y40" s="100"/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AI40+'0209'!AS40</f>
        <v>0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AI41+'0209'!AS41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AI42+'0209'!AS42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02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AI43+'0209'!AS43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AI44+'0209'!AS44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L47+'0209'!V47</f>
        <v>22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AS47+'0209'!BC47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L48+'0209'!V48</f>
        <v>7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AS48+'0209'!BC48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9F21-D528-441B-BAC4-0F24A35DD883}">
  <sheetPr>
    <tabColor rgb="FFFFC000"/>
  </sheetPr>
  <dimension ref="A1:BY71"/>
  <sheetViews>
    <sheetView view="pageBreakPreview" topLeftCell="A17" zoomScaleNormal="100" zoomScaleSheetLayoutView="100" workbookViewId="0">
      <selection activeCell="BO31" sqref="BO3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59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45699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27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33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2.52E-2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2.255275674087432E-2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R7+'0210'!R8</f>
        <v>0.31257999999999997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AX7+'0210'!AX8</f>
        <v>0.25680838679940382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AR12+'0210'!BA12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BO12+'0210'!BP12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AR13+'0210'!BA13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BO13+'0210'!BP13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AR14+'0210'!BA14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BO14+'0210'!BP14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AR15+'0210'!BA15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BO15+'0210'!BP15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AR16+'0210'!BA16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BO16+'0210'!BP16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AR17+'0210'!BA17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BO17+'0210'!BP17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>
        <v>4.96</v>
      </c>
      <c r="AS18" s="60"/>
      <c r="AT18" s="60"/>
      <c r="AU18" s="60"/>
      <c r="AV18" s="60"/>
      <c r="AW18" s="60"/>
      <c r="AX18" s="60"/>
      <c r="AY18" s="60"/>
      <c r="AZ18" s="61"/>
      <c r="BA18" s="62">
        <f>AR18+'0210'!BA18</f>
        <v>4.96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17360</v>
      </c>
      <c r="BP18" s="11">
        <f>BO18+'0210'!BP18</f>
        <v>17360</v>
      </c>
      <c r="BQ18" s="30">
        <f t="shared" si="1"/>
        <v>17360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AR19+'0210'!BA19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BO19+'0210'!BP19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AR20+'0210'!BA20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BO20+'0210'!BP20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AR21+'0210'!BA21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BO21+'0210'!BP21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AR22+'0210'!BA22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BO22+'0210'!BP22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AR23+'0210'!BA23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BO23+'0210'!BP23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AR24+'0210'!BA24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BO24+'0210'!BP24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>
        <v>0.42</v>
      </c>
      <c r="AS25" s="60"/>
      <c r="AT25" s="60"/>
      <c r="AU25" s="60"/>
      <c r="AV25" s="60"/>
      <c r="AW25" s="60"/>
      <c r="AX25" s="60"/>
      <c r="AY25" s="60"/>
      <c r="AZ25" s="61"/>
      <c r="BA25" s="62">
        <f>AR25+'0210'!BA25</f>
        <v>0.42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v>600</v>
      </c>
      <c r="BP25" s="11">
        <f>BO25+'0210'!BP25</f>
        <v>600</v>
      </c>
      <c r="BQ25" s="30">
        <f t="shared" si="1"/>
        <v>600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17960</v>
      </c>
      <c r="BP26" s="32">
        <f>SUM(BP12:BP25)</f>
        <v>186899</v>
      </c>
      <c r="BQ26" s="46">
        <f t="shared" si="1"/>
        <v>186899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2.2416902860087608E-2</v>
      </c>
      <c r="AS27" s="60"/>
      <c r="AT27" s="60"/>
      <c r="AU27" s="60"/>
      <c r="AV27" s="60"/>
      <c r="AW27" s="60"/>
      <c r="AX27" s="60"/>
      <c r="AY27" s="60"/>
      <c r="AZ27" s="61"/>
      <c r="BA27" s="62">
        <f>AR27+'0210'!BA27</f>
        <v>0.24001545993300696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174</v>
      </c>
      <c r="BP27" s="11">
        <f>BO27+'0210'!BP27</f>
        <v>1863</v>
      </c>
      <c r="BQ27" s="30">
        <f t="shared" si="1"/>
        <v>1863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2.2414015200309161E-2</v>
      </c>
      <c r="AS28" s="60"/>
      <c r="AT28" s="60"/>
      <c r="AU28" s="60"/>
      <c r="AV28" s="60"/>
      <c r="AW28" s="60"/>
      <c r="AX28" s="60"/>
      <c r="AY28" s="60"/>
      <c r="AZ28" s="61"/>
      <c r="BA28" s="62">
        <f>AR28+'0210'!BA28</f>
        <v>0.23998454205848255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174</v>
      </c>
      <c r="BP28" s="11">
        <f>BO28+'0210'!BP28</f>
        <v>1863</v>
      </c>
      <c r="BQ28" s="30">
        <f t="shared" si="1"/>
        <v>1863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2.2360042695719385E-2</v>
      </c>
      <c r="AS29" s="60"/>
      <c r="AT29" s="60"/>
      <c r="AU29" s="60"/>
      <c r="AV29" s="60"/>
      <c r="AW29" s="60"/>
      <c r="AX29" s="60"/>
      <c r="AY29" s="60"/>
      <c r="AZ29" s="61"/>
      <c r="BA29" s="62">
        <f>AR29+'0210'!BA29</f>
        <v>0.23999779160072146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1215</v>
      </c>
      <c r="BP29" s="11">
        <f>BO29+'0210'!BP29</f>
        <v>13041</v>
      </c>
      <c r="BQ29" s="30">
        <f t="shared" si="1"/>
        <v>13041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AR30+'0210'!BA30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BO30+'0210'!BP30</f>
        <v>3084</v>
      </c>
      <c r="BQ30" s="30">
        <f t="shared" si="1"/>
        <v>3084</v>
      </c>
      <c r="BR30" s="43">
        <v>3084</v>
      </c>
      <c r="BS30" s="55">
        <f>SUM(BO26:BO29)</f>
        <v>19523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1.3824450672381715E-2</v>
      </c>
      <c r="AS31" s="60"/>
      <c r="AT31" s="60"/>
      <c r="AU31" s="60"/>
      <c r="AV31" s="60"/>
      <c r="AW31" s="60"/>
      <c r="AX31" s="60"/>
      <c r="AY31" s="60"/>
      <c r="AZ31" s="61"/>
      <c r="BA31" s="62">
        <f>AR31+'0210'!BA31</f>
        <v>0.53393834577612398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587</v>
      </c>
      <c r="BP31" s="11">
        <f>BO31+'0210'!BP31</f>
        <v>22242.7</v>
      </c>
      <c r="BQ31" s="30">
        <f t="shared" si="1"/>
        <v>22242.7</v>
      </c>
      <c r="BR31" s="43">
        <v>42461</v>
      </c>
      <c r="BS31" s="48">
        <v>0.05</v>
      </c>
      <c r="BT31" s="51">
        <f>SUM(BO26:BO30)</f>
        <v>19523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20110</v>
      </c>
      <c r="BP32" s="44">
        <f t="shared" si="2"/>
        <v>228992.7</v>
      </c>
      <c r="BQ32" s="44">
        <f t="shared" si="2"/>
        <v>228992.7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20110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228992.7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>
        <v>462.99</v>
      </c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AI40+'0210'!AS40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AI41+'0210'!AS41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AI42+'0210'!AS42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AI43+'0210'!AS43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AI44+'0210'!AS44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6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L47+'0210'!V47</f>
        <v>28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AS47+'0210'!BC47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2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L48+'0210'!V48</f>
        <v>9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AS48+'0210'!BC48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128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9CCF-C06A-4AC6-835D-8AA3FEE77DD6}">
  <sheetPr>
    <tabColor rgb="FFFF0000"/>
  </sheetPr>
  <dimension ref="A1:BY71"/>
  <sheetViews>
    <sheetView view="pageBreakPreview" topLeftCell="A21" zoomScaleNormal="100" zoomScaleSheetLayoutView="100" workbookViewId="0">
      <selection activeCell="Y41" sqref="Y41:AH4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60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125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125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45700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2.5229999999999999E-2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R7+'0211'!R8</f>
        <v>0.33780999999999994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AX7+'0211'!AX8</f>
        <v>0.25680838679940382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AR13+'0211'!BA13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BO13+'0211'!BP13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AR14+'0211'!BA14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BO14+'0211'!BP14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AR15+'0211'!BA15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BO15+'0211'!BP15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AR16+'0211'!BA16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BO16+'0211'!BP16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AR17+'0211'!BA17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BO17+'0211'!BP17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AR18+'0211'!BA18</f>
        <v>4.96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BO18+'0211'!BP18</f>
        <v>17360</v>
      </c>
      <c r="BQ18" s="30">
        <f t="shared" si="1"/>
        <v>17360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AR19+'0211'!BA19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BO19+'0211'!BP19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AR20+'0211'!BA20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BO20+'0211'!BP20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AR21+'0211'!BA21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BO21+'0211'!BP21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AR24+'0211'!BA24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BO24+'0211'!BP24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AR25+'0211'!BA25</f>
        <v>0.42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BO25+'0211'!BP25</f>
        <v>600</v>
      </c>
      <c r="BQ25" s="30">
        <f t="shared" si="1"/>
        <v>600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186899</v>
      </c>
      <c r="BQ26" s="46">
        <f t="shared" si="1"/>
        <v>186899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AR27+'0211'!BA27</f>
        <v>0.24001545993300696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BO27+'0211'!BP27</f>
        <v>1863</v>
      </c>
      <c r="BQ27" s="30">
        <f t="shared" si="1"/>
        <v>1863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AR28+'0211'!BA28</f>
        <v>0.23998454205848255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BO28+'0211'!BP28</f>
        <v>1863</v>
      </c>
      <c r="BQ28" s="30">
        <f t="shared" si="1"/>
        <v>1863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AR29+'0211'!BA29</f>
        <v>0.23999779160072146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BO29+'0211'!BP29</f>
        <v>13041</v>
      </c>
      <c r="BQ29" s="30">
        <f t="shared" si="1"/>
        <v>13041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AR30+'0211'!BA30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BO30+'0211'!BP30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AR31+'0211'!BA31</f>
        <v>0.53393834577612398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BO31+'0211'!BP31</f>
        <v>22242.7</v>
      </c>
      <c r="BQ31" s="30">
        <f t="shared" si="1"/>
        <v>22242.7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228992.7</v>
      </c>
      <c r="BQ32" s="44">
        <f t="shared" si="2"/>
        <v>228992.7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228992.7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AI40+'0211'!AS40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AI41+'0211'!AS41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L47+'0211'!V47</f>
        <v>28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AS47+'0211'!BC47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L48+'0211'!V48</f>
        <v>9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AS48+'0211'!BC48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126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6BD7-7BE4-4A7E-8C27-9A05070DB371}">
  <sheetPr>
    <tabColor rgb="FFFF0000"/>
  </sheetPr>
  <dimension ref="A1:BY71"/>
  <sheetViews>
    <sheetView view="pageBreakPreview" topLeftCell="A21" zoomScaleNormal="100" zoomScaleSheetLayoutView="100" workbookViewId="0">
      <selection activeCell="D23" sqref="D23:AD23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125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125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45701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29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1.8710000000000001E-2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R7+'0212'!R8</f>
        <v>0.35651999999999995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AX7+'0212'!AX8</f>
        <v>0.25680838679940382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AR12+'0212'!BA12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BO12+'0212'!BP12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AR13+'0212'!BA13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BO13+'0212'!BP13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AR14+'0212'!BA14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BO14+'0212'!BP14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AR15+'0212'!BA15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BO15+'0212'!BP15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AR16+'0212'!BA16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BO16+'0212'!BP16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AR17+'0212'!BA17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BO17+'0212'!BP17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AR18+'0212'!BA18</f>
        <v>4.96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BO18+'0212'!BP18</f>
        <v>17360</v>
      </c>
      <c r="BQ18" s="30">
        <f t="shared" si="1"/>
        <v>17360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AR19+'0212'!BA19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BO19+'0212'!BP19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AR20+'0212'!BA20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BO20+'0212'!BP20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AR21+'0212'!BA21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BO21+'0212'!BP21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AR22+'0212'!BA22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BO22+'0212'!BP22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AR23+'0212'!BA23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BO23+'0212'!BP23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AR24+'0212'!BA24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BO24+'0212'!BP24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AR25+'0212'!BA25</f>
        <v>0.42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BO25+'0212'!BP25</f>
        <v>600</v>
      </c>
      <c r="BQ25" s="30">
        <f t="shared" si="1"/>
        <v>600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186899</v>
      </c>
      <c r="BQ26" s="46">
        <f t="shared" si="1"/>
        <v>186899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AR27+'0212'!BA27</f>
        <v>0.24001545993300696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BO27+'0212'!BP27</f>
        <v>1863</v>
      </c>
      <c r="BQ27" s="30">
        <f t="shared" si="1"/>
        <v>1863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AR28+'0212'!BA28</f>
        <v>0.23998454205848255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BO28+'0212'!BP28</f>
        <v>1863</v>
      </c>
      <c r="BQ28" s="30">
        <f t="shared" si="1"/>
        <v>1863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AR29+'0212'!BA29</f>
        <v>0.23999779160072146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BO29+'0212'!BP29</f>
        <v>13041</v>
      </c>
      <c r="BQ29" s="30">
        <f t="shared" si="1"/>
        <v>13041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AR30+'0212'!BA30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BO30+'0212'!BP30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AR31+'0212'!BA31</f>
        <v>0.53393834577612398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BO31+'0212'!BP31</f>
        <v>22242.7</v>
      </c>
      <c r="BQ31" s="30">
        <f t="shared" si="1"/>
        <v>22242.7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228992.7</v>
      </c>
      <c r="BQ32" s="44">
        <f t="shared" si="2"/>
        <v>228992.7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228992.7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AI40+'0212'!AS40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05"/>
      <c r="W41" s="105"/>
      <c r="X41" s="105"/>
      <c r="Y41" s="100"/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AI41+'0212'!AS41</f>
        <v>0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AI42+'0212'!AS42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154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AI43+'0212'!AS43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97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9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AI44+'0212'!AS44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L47+'0212'!V47</f>
        <v>28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AS47+'0212'!BC47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L48+'0212'!V48</f>
        <v>9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AS48+'0212'!BC48</f>
        <v>0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126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A553-C1FE-4766-B3FF-30C7F2364B4E}">
  <sheetPr>
    <tabColor rgb="FFFFC000"/>
  </sheetPr>
  <dimension ref="A1:BY71"/>
  <sheetViews>
    <sheetView view="pageBreakPreview" topLeftCell="A21" zoomScaleNormal="100" zoomScaleSheetLayoutView="100" workbookViewId="0">
      <selection activeCell="BN34" sqref="BN34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127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127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45702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30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1.8710000000000001E-2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1.1119372604961158E-2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R7+'0213'!R8</f>
        <v>0.37522999999999995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AX7+'0213'!AX8</f>
        <v>0.26792775940436497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AR12+'0213'!BA12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BO12+'0213'!BP12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AR13+'0213'!BA13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BO13+'0213'!BP13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AR14+'0213'!BA14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BO14+'0213'!BP14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AR15+'0213'!BA15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BO15+'0213'!BP15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AR16+'0213'!BA16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BO16+'0213'!BP16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AR17+'0213'!BA17</f>
        <v>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BO17+'0213'!BP17</f>
        <v>0</v>
      </c>
      <c r="BQ17" s="30">
        <f t="shared" si="1"/>
        <v>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>
        <v>2.5</v>
      </c>
      <c r="AS18" s="60"/>
      <c r="AT18" s="60"/>
      <c r="AU18" s="60"/>
      <c r="AV18" s="60"/>
      <c r="AW18" s="60"/>
      <c r="AX18" s="60"/>
      <c r="AY18" s="60"/>
      <c r="AZ18" s="61"/>
      <c r="BA18" s="62">
        <f>AR18+'0213'!BA18</f>
        <v>7.46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8750</v>
      </c>
      <c r="BP18" s="11">
        <f>BO18+'0213'!BP18</f>
        <v>26110</v>
      </c>
      <c r="BQ18" s="30">
        <f t="shared" si="1"/>
        <v>26110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AR19+'0213'!BA19</f>
        <v>0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BO19+'0213'!BP19</f>
        <v>0</v>
      </c>
      <c r="BQ19" s="30">
        <f t="shared" si="1"/>
        <v>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AR20+'0213'!BA20</f>
        <v>20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BO20+'0213'!BP20</f>
        <v>24000</v>
      </c>
      <c r="BQ20" s="30">
        <f t="shared" si="1"/>
        <v>24000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AR21+'0213'!BA21</f>
        <v>0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BO21+'0213'!BP21</f>
        <v>0</v>
      </c>
      <c r="BQ21" s="30">
        <f t="shared" si="1"/>
        <v>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AR22+'0213'!BA22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BO22+'0213'!BP22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AR23+'0213'!BA23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BO23+'0213'!BP23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AR24+'0213'!BA24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BO24+'0213'!BP24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AR25+'0213'!BA25</f>
        <v>0.42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BO25+'0213'!BP25</f>
        <v>600</v>
      </c>
      <c r="BQ25" s="30">
        <f t="shared" si="1"/>
        <v>600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8750</v>
      </c>
      <c r="BP26" s="32">
        <f>SUM(BP12:BP25)</f>
        <v>195649</v>
      </c>
      <c r="BQ26" s="46">
        <f t="shared" si="1"/>
        <v>195649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1.0048956454522031E-2</v>
      </c>
      <c r="AS27" s="60"/>
      <c r="AT27" s="60"/>
      <c r="AU27" s="60"/>
      <c r="AV27" s="60"/>
      <c r="AW27" s="60"/>
      <c r="AX27" s="60"/>
      <c r="AY27" s="60"/>
      <c r="AZ27" s="61"/>
      <c r="BA27" s="62">
        <f>AR27+'0213'!BA27</f>
        <v>0.25006441638752902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78</v>
      </c>
      <c r="BP27" s="11">
        <f>BO27+'0213'!BP27</f>
        <v>1941</v>
      </c>
      <c r="BQ27" s="30">
        <f t="shared" si="1"/>
        <v>1941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1.0047661986345486E-2</v>
      </c>
      <c r="AS28" s="60"/>
      <c r="AT28" s="60"/>
      <c r="AU28" s="60"/>
      <c r="AV28" s="60"/>
      <c r="AW28" s="60"/>
      <c r="AX28" s="60"/>
      <c r="AY28" s="60"/>
      <c r="AZ28" s="61"/>
      <c r="BA28" s="62">
        <f>AR28+'0213'!BA28</f>
        <v>0.25003220404482801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78</v>
      </c>
      <c r="BP28" s="11">
        <f>BO28+'0213'!BP28</f>
        <v>1941</v>
      </c>
      <c r="BQ28" s="30">
        <f t="shared" si="1"/>
        <v>1941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1.001141006293938E-2</v>
      </c>
      <c r="AS29" s="60"/>
      <c r="AT29" s="60"/>
      <c r="AU29" s="60"/>
      <c r="AV29" s="60"/>
      <c r="AW29" s="60"/>
      <c r="AX29" s="60"/>
      <c r="AY29" s="60"/>
      <c r="AZ29" s="61"/>
      <c r="BA29" s="62">
        <f>AR29+'0213'!BA29</f>
        <v>0.25000920166366086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544</v>
      </c>
      <c r="BP29" s="11">
        <f>BO29+'0213'!BP29</f>
        <v>13585</v>
      </c>
      <c r="BQ29" s="30">
        <f t="shared" si="1"/>
        <v>13585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AR30+'0213'!BA30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BO30+'0213'!BP30</f>
        <v>3084</v>
      </c>
      <c r="BQ30" s="30">
        <f t="shared" si="1"/>
        <v>3084</v>
      </c>
      <c r="BR30" s="43">
        <v>3084</v>
      </c>
      <c r="BS30" s="55">
        <f>SUM(BO26:BO29)</f>
        <v>9450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1.0951225830762346E-2</v>
      </c>
      <c r="AS31" s="60"/>
      <c r="AT31" s="60"/>
      <c r="AU31" s="60"/>
      <c r="AV31" s="60"/>
      <c r="AW31" s="60"/>
      <c r="AX31" s="60"/>
      <c r="AY31" s="60"/>
      <c r="AZ31" s="61"/>
      <c r="BA31" s="62">
        <f>AR31+'0213'!BA31</f>
        <v>0.54488957160688634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465</v>
      </c>
      <c r="BP31" s="11">
        <f>BO31+'0213'!BP31</f>
        <v>22707.7</v>
      </c>
      <c r="BQ31" s="30">
        <f t="shared" si="1"/>
        <v>22707.7</v>
      </c>
      <c r="BR31" s="43">
        <v>42461</v>
      </c>
      <c r="BS31" s="48">
        <v>0.05</v>
      </c>
      <c r="BT31" s="51">
        <f>SUM(BO26:BO30)</f>
        <v>9450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9915</v>
      </c>
      <c r="BP32" s="44">
        <f t="shared" si="2"/>
        <v>238907.7</v>
      </c>
      <c r="BQ32" s="44">
        <f t="shared" si="2"/>
        <v>238907.7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9915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238907.7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AI40+'0213'!AS40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>
        <v>3.5</v>
      </c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AI41+'0213'!AS41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AI42+'0213'!AS42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AI43+'0213'!AS43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AI44+'0213'!AS44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4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L47+'0213'!V47</f>
        <v>32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AS47+'0213'!BC47</f>
        <v>2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L48+'0213'!V48</f>
        <v>10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>
        <v>1</v>
      </c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AS48+'0213'!BC48</f>
        <v>1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134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364A-28CE-4F67-A905-7AB534F5FED5}">
  <sheetPr>
    <tabColor rgb="FFFFC000"/>
  </sheetPr>
  <dimension ref="A1:BY71"/>
  <sheetViews>
    <sheetView view="pageBreakPreview" topLeftCell="A21" zoomScaleNormal="100" zoomScaleSheetLayoutView="100" workbookViewId="0">
      <selection activeCell="BJ33" sqref="BJ33:BM33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45703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1.8710000000000001E-2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0.24630088809189771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R7+'0214'!R8</f>
        <v>0.39393999999999996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AX7+'0214'!AX8</f>
        <v>0.51422864749626274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AR12+'0214'!BA12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BO12+'0214'!BP12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AR13+'0214'!BA13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BO13+'0214'!BP13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AR14+'0214'!BA14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BO14+'0214'!BP14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AR15+'0214'!BA15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BO15+'0214'!BP15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21" customHeight="1" x14ac:dyDescent="0.3">
      <c r="A16" s="56">
        <v>5</v>
      </c>
      <c r="B16" s="57"/>
      <c r="C16" s="58"/>
      <c r="D16" s="154" t="s">
        <v>86</v>
      </c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6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AR16+'0214'!BA16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BO16+'0214'!BP16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>
        <v>10</v>
      </c>
      <c r="AS17" s="60"/>
      <c r="AT17" s="60"/>
      <c r="AU17" s="60"/>
      <c r="AV17" s="60"/>
      <c r="AW17" s="60"/>
      <c r="AX17" s="60"/>
      <c r="AY17" s="60"/>
      <c r="AZ17" s="61"/>
      <c r="BA17" s="62">
        <f>AR17+'0214'!BA17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46500</v>
      </c>
      <c r="BP17" s="11">
        <f>BO17+'0214'!BP17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>
        <v>6.04</v>
      </c>
      <c r="AS18" s="60"/>
      <c r="AT18" s="60"/>
      <c r="AU18" s="60"/>
      <c r="AV18" s="60"/>
      <c r="AW18" s="60"/>
      <c r="AX18" s="60"/>
      <c r="AY18" s="60"/>
      <c r="AZ18" s="61"/>
      <c r="BA18" s="62">
        <f>AR18+'0214'!BA18</f>
        <v>13.5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21140</v>
      </c>
      <c r="BP18" s="11">
        <f>BO18+'0214'!BP18</f>
        <v>47250</v>
      </c>
      <c r="BQ18" s="30">
        <f t="shared" si="1"/>
        <v>47250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>
        <v>4</v>
      </c>
      <c r="AS19" s="60"/>
      <c r="AT19" s="60"/>
      <c r="AU19" s="60"/>
      <c r="AV19" s="60"/>
      <c r="AW19" s="60"/>
      <c r="AX19" s="60"/>
      <c r="AY19" s="60"/>
      <c r="AZ19" s="61"/>
      <c r="BA19" s="62">
        <f>AR19+'0214'!BA19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25000</v>
      </c>
      <c r="BP19" s="11">
        <f>BO19+'0214'!BP19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>
        <v>48</v>
      </c>
      <c r="AS20" s="60"/>
      <c r="AT20" s="60"/>
      <c r="AU20" s="60"/>
      <c r="AV20" s="60"/>
      <c r="AW20" s="60"/>
      <c r="AX20" s="60"/>
      <c r="AY20" s="60"/>
      <c r="AZ20" s="61"/>
      <c r="BA20" s="62">
        <f>AR20+'0214'!BA20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57600</v>
      </c>
      <c r="BP20" s="11">
        <f>BO20+'0214'!BP20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>
        <v>17</v>
      </c>
      <c r="AS21" s="60"/>
      <c r="AT21" s="60"/>
      <c r="AU21" s="60"/>
      <c r="AV21" s="60"/>
      <c r="AW21" s="60"/>
      <c r="AX21" s="60"/>
      <c r="AY21" s="60"/>
      <c r="AZ21" s="61"/>
      <c r="BA21" s="62">
        <f>AR21+'0214'!BA21</f>
        <v>17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51000</v>
      </c>
      <c r="BP21" s="11">
        <f>BO21+'0214'!BP21</f>
        <v>51000</v>
      </c>
      <c r="BQ21" s="30">
        <f t="shared" si="1"/>
        <v>51000</v>
      </c>
      <c r="BR21" s="43">
        <v>204000</v>
      </c>
      <c r="BS21" s="20"/>
      <c r="BT21" s="21"/>
      <c r="BU21" s="22"/>
      <c r="BV21" s="23"/>
      <c r="BX21" s="31"/>
    </row>
    <row r="22" spans="1:76" ht="21" customHeight="1" x14ac:dyDescent="0.3">
      <c r="A22" s="56">
        <v>11</v>
      </c>
      <c r="B22" s="57"/>
      <c r="C22" s="58"/>
      <c r="D22" s="154" t="s">
        <v>92</v>
      </c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6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AR22+'0214'!BA22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BO22+'0214'!BP22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AR23+'0214'!BA23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BO23+'0214'!BP23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AR24+'0214'!BA24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BO24+'0214'!BP24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AR25+'0214'!BA25</f>
        <v>0.42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BO25+'0214'!BP25</f>
        <v>600</v>
      </c>
      <c r="BQ25" s="30">
        <f t="shared" si="1"/>
        <v>600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201240</v>
      </c>
      <c r="BP26" s="32">
        <f>SUM(BP12:BP25)</f>
        <v>396889</v>
      </c>
      <c r="BQ26" s="46">
        <f t="shared" si="1"/>
        <v>396889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0.25985570729193508</v>
      </c>
      <c r="AS27" s="60"/>
      <c r="AT27" s="60"/>
      <c r="AU27" s="60"/>
      <c r="AV27" s="60"/>
      <c r="AW27" s="60"/>
      <c r="AX27" s="60"/>
      <c r="AY27" s="60"/>
      <c r="AZ27" s="61"/>
      <c r="BA27" s="62">
        <f>AR27+'0214'!BA27</f>
        <v>0.50992012367946415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2017</v>
      </c>
      <c r="BP27" s="11">
        <f>BO27+'0214'!BP27</f>
        <v>3958</v>
      </c>
      <c r="BQ27" s="30">
        <f t="shared" si="1"/>
        <v>3958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0.2599510498518614</v>
      </c>
      <c r="AS28" s="60"/>
      <c r="AT28" s="60"/>
      <c r="AU28" s="60"/>
      <c r="AV28" s="60"/>
      <c r="AW28" s="60"/>
      <c r="AX28" s="60"/>
      <c r="AY28" s="60"/>
      <c r="AZ28" s="61"/>
      <c r="BA28" s="62">
        <f>AR28+'0214'!BA28</f>
        <v>0.50998325389668941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2018</v>
      </c>
      <c r="BP28" s="11">
        <f>BO28+'0214'!BP28</f>
        <v>3959</v>
      </c>
      <c r="BQ28" s="30">
        <f t="shared" si="1"/>
        <v>3959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0.25998380507195701</v>
      </c>
      <c r="AS29" s="60"/>
      <c r="AT29" s="60"/>
      <c r="AU29" s="60"/>
      <c r="AV29" s="60"/>
      <c r="AW29" s="60"/>
      <c r="AX29" s="60"/>
      <c r="AY29" s="60"/>
      <c r="AZ29" s="61"/>
      <c r="BA29" s="62">
        <f>AR29+'0214'!BA29</f>
        <v>0.50999300673561787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14127</v>
      </c>
      <c r="BP29" s="11">
        <f>BO29+'0214'!BP29</f>
        <v>27712</v>
      </c>
      <c r="BQ29" s="30">
        <f t="shared" si="1"/>
        <v>27712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AR30+'0214'!BA30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BO30+'0214'!BP30</f>
        <v>3084</v>
      </c>
      <c r="BQ30" s="30">
        <f t="shared" si="1"/>
        <v>3084</v>
      </c>
      <c r="BR30" s="43">
        <v>3084</v>
      </c>
      <c r="BS30" s="55">
        <f>SUM(BO26:BO29)</f>
        <v>219402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5.2118414545111987E-3</v>
      </c>
      <c r="AS31" s="60"/>
      <c r="AT31" s="60"/>
      <c r="AU31" s="60"/>
      <c r="AV31" s="60"/>
      <c r="AW31" s="60"/>
      <c r="AX31" s="60"/>
      <c r="AY31" s="60"/>
      <c r="AZ31" s="61"/>
      <c r="BA31" s="62">
        <f>AR31+'0214'!BA31</f>
        <v>0.55010141306139748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221.3</v>
      </c>
      <c r="BP31" s="11">
        <f>BO31+'0214'!BP31</f>
        <v>22929</v>
      </c>
      <c r="BQ31" s="30">
        <f t="shared" si="1"/>
        <v>22929</v>
      </c>
      <c r="BR31" s="43">
        <v>42461</v>
      </c>
      <c r="BS31" s="48">
        <v>0.05</v>
      </c>
      <c r="BT31" s="51">
        <f>SUM(BO26:BO30)</f>
        <v>219402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219623.3</v>
      </c>
      <c r="BP32" s="44">
        <f t="shared" si="2"/>
        <v>458531</v>
      </c>
      <c r="BQ32" s="44">
        <f t="shared" si="2"/>
        <v>458531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219623.3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458531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AI40+'0214'!AS40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AI41+'0214'!AS41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AI42+'0214'!AS42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AI43+'0214'!AS43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AI44+'0214'!AS44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3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L47+'0214'!V47</f>
        <v>35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>
        <v>1</v>
      </c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AS47+'0214'!BC47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L48+'0214'!V48</f>
        <v>11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AS48+'0214'!BC48</f>
        <v>1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135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956C-E5CE-43D5-8BD2-0CD7F2D36914}">
  <sheetPr>
    <tabColor theme="0"/>
  </sheetPr>
  <dimension ref="A1:BY71"/>
  <sheetViews>
    <sheetView view="pageBreakPreview" topLeftCell="A50" zoomScaleNormal="100" zoomScaleSheetLayoutView="100" workbookViewId="0">
      <selection activeCell="A55" sqref="A55:BM55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45704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32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28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1.8710000000000001E-2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R7+'0215'!R8</f>
        <v>0.41264999999999996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AX7+'0215'!AX8</f>
        <v>0.51422864749626274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AR12+'0215'!BA12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BO12+'0215'!BP12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AR13+'0215'!BA13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BO13+'0215'!BP13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AR14+'0215'!BA14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BO14+'0215'!BP14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AR15+'0215'!BA15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BO15+'0215'!BP15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AR16+'0215'!BA16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BO16+'0215'!BP16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AR17+'0215'!BA17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BO17+'0215'!BP17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AR18+'0215'!BA18</f>
        <v>13.5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BO18+'0215'!BP18</f>
        <v>47250</v>
      </c>
      <c r="BQ18" s="30">
        <f t="shared" si="1"/>
        <v>47250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AR19+'0215'!BA19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BO19+'0215'!BP19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AR20+'0215'!BA20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BO20+'0215'!BP20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AR21+'0215'!BA21</f>
        <v>17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BO21+'0215'!BP21</f>
        <v>51000</v>
      </c>
      <c r="BQ21" s="30">
        <f t="shared" si="1"/>
        <v>51000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AR22+'0215'!BA22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BO22+'0215'!BP22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AR23+'0215'!BA23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BO23+'0215'!BP23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AR24+'0215'!BA24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BO24+'0215'!BP24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AR25+'0215'!BA25</f>
        <v>0.42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BO25+'0215'!BP25</f>
        <v>600</v>
      </c>
      <c r="BQ25" s="30">
        <f t="shared" si="1"/>
        <v>600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396889</v>
      </c>
      <c r="BQ26" s="46">
        <f t="shared" si="1"/>
        <v>396889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AR27+'0215'!BA27</f>
        <v>0.50992012367946415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BO27+'0215'!BP27</f>
        <v>3958</v>
      </c>
      <c r="BQ27" s="30">
        <f t="shared" si="1"/>
        <v>3958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AR28+'0215'!BA28</f>
        <v>0.50998325389668941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BO28+'0215'!BP28</f>
        <v>3959</v>
      </c>
      <c r="BQ28" s="30">
        <f t="shared" si="1"/>
        <v>3959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AR29+'0215'!BA29</f>
        <v>0.50999300673561787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BO29+'0215'!BP29</f>
        <v>27712</v>
      </c>
      <c r="BQ29" s="30">
        <f t="shared" si="1"/>
        <v>27712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AR30+'0215'!BA30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BO30+'0215'!BP30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AR31+'0215'!BA31</f>
        <v>0.55010141306139748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BO31+'0215'!BP31</f>
        <v>22929</v>
      </c>
      <c r="BQ31" s="30">
        <f t="shared" si="1"/>
        <v>22929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458531</v>
      </c>
      <c r="BQ32" s="44">
        <f t="shared" si="2"/>
        <v>458531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458531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AI40+'0215'!AS40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AI41+'0215'!AS41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L47+'0215'!V47</f>
        <v>35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AS47+'0215'!BC47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L48+'0215'!V48</f>
        <v>11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AS48+'0215'!BC48</f>
        <v>1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A1:BM1"/>
    <mergeCell ref="H2:BM2"/>
    <mergeCell ref="K3:M3"/>
    <mergeCell ref="N3:P3"/>
    <mergeCell ref="U3:W3"/>
    <mergeCell ref="X3:AQ3"/>
    <mergeCell ref="AR3:AV3"/>
    <mergeCell ref="AW3:BG3"/>
    <mergeCell ref="BH3:BM3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3325D-772E-4509-BCA1-5064B37C37C0}">
  <sheetPr>
    <tabColor theme="0"/>
  </sheetPr>
  <dimension ref="A1:BY71"/>
  <sheetViews>
    <sheetView view="pageBreakPreview" topLeftCell="A50" zoomScaleNormal="100" zoomScaleSheetLayoutView="100" workbookViewId="0">
      <selection activeCell="A55" sqref="A55:BM55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65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45705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27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1.8710000000000001E-2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R7+'0216'!R8</f>
        <v>0.43135999999999997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AX7+'0216'!AX8</f>
        <v>0.51422864749626274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AR12+'0216'!BA12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BO12+'0216'!BP12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AR13+'0216'!BA13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BO13+'0216'!BP13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AR14+'0216'!BA14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BO14+'0216'!BP14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AR15+'0216'!BA15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BO15+'0216'!BP15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AR16+'0216'!BA16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BO16+'0216'!BP16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AR17+'0216'!BA17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BO17+'0216'!BP17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AR18+'0216'!BA18</f>
        <v>13.5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BO18+'0216'!BP18</f>
        <v>47250</v>
      </c>
      <c r="BQ18" s="30">
        <f t="shared" si="1"/>
        <v>47250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AR19+'0216'!BA19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BO19+'0216'!BP19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AR20+'0216'!BA20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BO20+'0216'!BP20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AR21+'0216'!BA21</f>
        <v>17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BO21+'0216'!BP21</f>
        <v>51000</v>
      </c>
      <c r="BQ21" s="30">
        <f t="shared" si="1"/>
        <v>51000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AR22+'0216'!BA22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BO22+'0216'!BP22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AR23+'0216'!BA23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BO23+'0216'!BP23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AR24+'0216'!BA24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BO24+'0216'!BP24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AR25+'0216'!BA25</f>
        <v>0.42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BO25+'0216'!BP25</f>
        <v>600</v>
      </c>
      <c r="BQ25" s="30">
        <f t="shared" si="1"/>
        <v>600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396889</v>
      </c>
      <c r="BQ26" s="46">
        <f t="shared" si="1"/>
        <v>396889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AR27+'0216'!BA27</f>
        <v>0.50992012367946415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BO27+'0216'!BP27</f>
        <v>3958</v>
      </c>
      <c r="BQ27" s="30">
        <f t="shared" si="1"/>
        <v>3958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AR28+'0216'!BA28</f>
        <v>0.50998325389668941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BO28+'0216'!BP28</f>
        <v>3959</v>
      </c>
      <c r="BQ28" s="30">
        <f t="shared" si="1"/>
        <v>3959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AR29+'0216'!BA29</f>
        <v>0.50999300673561787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BO29+'0216'!BP29</f>
        <v>27712</v>
      </c>
      <c r="BQ29" s="30">
        <f t="shared" si="1"/>
        <v>27712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AR30+'0216'!BA30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BO30+'0216'!BP30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AR31+'0216'!BA31</f>
        <v>0.55010141306139748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BO31+'0216'!BP31</f>
        <v>22929</v>
      </c>
      <c r="BQ31" s="30">
        <f t="shared" si="1"/>
        <v>22929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458531</v>
      </c>
      <c r="BQ32" s="44">
        <f t="shared" si="2"/>
        <v>458531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458531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AI40+'0216'!AS40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AI41+'0216'!AS41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L47+'0216'!V47</f>
        <v>35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AS47+'0216'!BC47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L48+'0216'!V48</f>
        <v>11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AS48+'0216'!BC48</f>
        <v>1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A6B2-E233-4455-9BB0-ED8DE35DA298}">
  <sheetPr>
    <tabColor theme="0"/>
  </sheetPr>
  <dimension ref="A1:BY71"/>
  <sheetViews>
    <sheetView view="pageBreakPreview" topLeftCell="A56" zoomScaleNormal="100" zoomScaleSheetLayoutView="100" workbookViewId="0">
      <selection activeCell="A58" sqref="A58:BM58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45706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34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26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1.8710000000000001E-2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R7+'0217'!R8</f>
        <v>0.45006999999999997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AX7+'0217'!AX8</f>
        <v>0.51422864749626274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AR12+'0217'!BA12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BO12+'0217'!BP12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AR13+'0217'!BA13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BO13+'0217'!BP13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AR14+'0217'!BA14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BO14+'0217'!BP14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AR15+'0217'!BA15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BO15+'0217'!BP15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AR16+'0217'!BA16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BO16+'0217'!BP16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AR17+'0217'!BA17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BO17+'0217'!BP17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AR18+'0217'!BA18</f>
        <v>13.5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BO18+'0217'!BP18</f>
        <v>47250</v>
      </c>
      <c r="BQ18" s="30">
        <f t="shared" si="1"/>
        <v>47250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AR19+'0217'!BA19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BO19+'0217'!BP19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AR20+'0217'!BA20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BO20+'0217'!BP20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AR21+'0217'!BA21</f>
        <v>17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BO21+'0217'!BP21</f>
        <v>51000</v>
      </c>
      <c r="BQ21" s="30">
        <f t="shared" si="1"/>
        <v>51000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AR22+'0217'!BA22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BO22+'0217'!BP22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AR23+'0217'!BA23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BO23+'0217'!BP23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AR24+'0217'!BA24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BO24+'0217'!BP24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AR25+'0217'!BA25</f>
        <v>0.42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BO25+'0217'!BP25</f>
        <v>600</v>
      </c>
      <c r="BQ25" s="30">
        <f t="shared" si="1"/>
        <v>600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396889</v>
      </c>
      <c r="BQ26" s="46">
        <f t="shared" si="1"/>
        <v>396889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AR27+'0217'!BA27</f>
        <v>0.50992012367946415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BO27+'0217'!BP27</f>
        <v>3958</v>
      </c>
      <c r="BQ27" s="30">
        <f t="shared" si="1"/>
        <v>3958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AR28+'0217'!BA28</f>
        <v>0.50998325389668941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BO28+'0217'!BP28</f>
        <v>3959</v>
      </c>
      <c r="BQ28" s="30">
        <f t="shared" si="1"/>
        <v>3959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AR29+'0217'!BA29</f>
        <v>0.50999300673561787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BO29+'0217'!BP29</f>
        <v>27712</v>
      </c>
      <c r="BQ29" s="30">
        <f t="shared" si="1"/>
        <v>27712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AR30+'0217'!BA30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BO30+'0217'!BP30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AR31+'0217'!BA31</f>
        <v>0.55010141306139748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BO31+'0217'!BP31</f>
        <v>22929</v>
      </c>
      <c r="BQ31" s="30">
        <f t="shared" si="1"/>
        <v>22929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458531</v>
      </c>
      <c r="BQ32" s="44">
        <f t="shared" si="2"/>
        <v>458531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458531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AI40+'0217'!AS40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AI41+'0217'!AS41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AI42+'0217'!AS42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AI43+'0217'!AS43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AI44+'0217'!AS44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L47+'0217'!V47</f>
        <v>35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AS47+'0217'!BC47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L48+'0217'!V48</f>
        <v>11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AS48+'0217'!BC48</f>
        <v>1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FAD6-7CC6-4B18-A1F9-740D7F76586C}">
  <sheetPr>
    <tabColor rgb="FFFFC000"/>
  </sheetPr>
  <dimension ref="A1:BY71"/>
  <sheetViews>
    <sheetView view="pageBreakPreview" topLeftCell="A20" zoomScaleNormal="100" zoomScaleSheetLayoutView="100" workbookViewId="0">
      <selection activeCell="AR31" sqref="AR31:AZ3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6.109375" style="2" bestFit="1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67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45707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35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25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1.8749999999999999E-2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0.21602647565793826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R7+'0218'!R8</f>
        <v>0.46881999999999996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AX7+'0218'!AX8</f>
        <v>0.73025512315420094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AR12+'0218'!BA12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BO12+'0218'!BP12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AR13+'0218'!BA13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BO13+'0218'!BP13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AR14+'0218'!BA14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BO14+'0218'!BP14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AR15+'0218'!BA15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BO15+'0218'!BP15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AR16+'0218'!BA16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BO16+'0218'!BP16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AR17+'0218'!BA17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BO17+'0218'!BP17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>
        <v>8</v>
      </c>
      <c r="AS18" s="60"/>
      <c r="AT18" s="60"/>
      <c r="AU18" s="60"/>
      <c r="AV18" s="60"/>
      <c r="AW18" s="60"/>
      <c r="AX18" s="60"/>
      <c r="AY18" s="60"/>
      <c r="AZ18" s="61"/>
      <c r="BA18" s="62">
        <f>AR18+'0218'!BA18</f>
        <v>21.5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28000</v>
      </c>
      <c r="BP18" s="11">
        <f>BO18+'0218'!BP18</f>
        <v>75250</v>
      </c>
      <c r="BQ18" s="30">
        <f t="shared" si="1"/>
        <v>75250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AR19+'0218'!BA19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BO19+'0218'!BP19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AR20+'0218'!BA20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BO20+'0218'!BP20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>
        <v>46.5</v>
      </c>
      <c r="AS21" s="60"/>
      <c r="AT21" s="60"/>
      <c r="AU21" s="60"/>
      <c r="AV21" s="60"/>
      <c r="AW21" s="60"/>
      <c r="AX21" s="60"/>
      <c r="AY21" s="60"/>
      <c r="AZ21" s="61"/>
      <c r="BA21" s="62">
        <f>AR21+'0218'!BA21</f>
        <v>63.5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139500</v>
      </c>
      <c r="BP21" s="11">
        <f>BO21+'0218'!BP21</f>
        <v>190500</v>
      </c>
      <c r="BQ21" s="30">
        <f t="shared" si="1"/>
        <v>190500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AR22+'0218'!BA22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BO22+'0218'!BP22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AR23+'0218'!BA23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BO23+'0218'!BP23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AR24+'0218'!BA24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BO24+'0218'!BP24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>
        <v>0.57999999999999996</v>
      </c>
      <c r="AS25" s="60"/>
      <c r="AT25" s="60"/>
      <c r="AU25" s="60"/>
      <c r="AV25" s="60"/>
      <c r="AW25" s="60"/>
      <c r="AX25" s="60"/>
      <c r="AY25" s="60"/>
      <c r="AZ25" s="61"/>
      <c r="BA25" s="62">
        <f>AR25+'0218'!BA25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v>840</v>
      </c>
      <c r="BP25" s="11">
        <f>BO25+'0218'!BP25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168340</v>
      </c>
      <c r="BP26" s="32">
        <f>SUM(BP12:BP25)</f>
        <v>565229</v>
      </c>
      <c r="BQ26" s="46">
        <f t="shared" si="1"/>
        <v>565229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0.22004637979902086</v>
      </c>
      <c r="AS27" s="60"/>
      <c r="AT27" s="60"/>
      <c r="AU27" s="60"/>
      <c r="AV27" s="60"/>
      <c r="AW27" s="60"/>
      <c r="AX27" s="60"/>
      <c r="AY27" s="60"/>
      <c r="AZ27" s="61"/>
      <c r="BA27" s="62">
        <f>AR27+'0218'!BA27</f>
        <v>0.72996650347848502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1708</v>
      </c>
      <c r="BP27" s="11">
        <f>BO27+'0218'!BP27</f>
        <v>5666</v>
      </c>
      <c r="BQ27" s="30">
        <f t="shared" si="1"/>
        <v>5666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0.22001803426510369</v>
      </c>
      <c r="AS28" s="60"/>
      <c r="AT28" s="60"/>
      <c r="AU28" s="60"/>
      <c r="AV28" s="60"/>
      <c r="AW28" s="60"/>
      <c r="AX28" s="60"/>
      <c r="AY28" s="60"/>
      <c r="AZ28" s="61"/>
      <c r="BA28" s="62">
        <f>AR28+'0218'!BA28</f>
        <v>0.7300012881617931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1708</v>
      </c>
      <c r="BP28" s="11">
        <f>BO28+'0218'!BP28</f>
        <v>5667</v>
      </c>
      <c r="BQ28" s="30">
        <f t="shared" si="1"/>
        <v>5667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0.2200117781294858</v>
      </c>
      <c r="AS29" s="60"/>
      <c r="AT29" s="60"/>
      <c r="AU29" s="60"/>
      <c r="AV29" s="60"/>
      <c r="AW29" s="60"/>
      <c r="AX29" s="60"/>
      <c r="AY29" s="60"/>
      <c r="AZ29" s="61"/>
      <c r="BA29" s="62">
        <f>AR29+'0218'!BA29</f>
        <v>0.73000478486510367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11955</v>
      </c>
      <c r="BP29" s="11">
        <f>BO29+'0218'!BP29</f>
        <v>39667</v>
      </c>
      <c r="BQ29" s="30">
        <f t="shared" si="1"/>
        <v>39667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AR30+'0218'!BA30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BO30+'0218'!BP30</f>
        <v>3084</v>
      </c>
      <c r="BQ30" s="30">
        <f t="shared" si="1"/>
        <v>3084</v>
      </c>
      <c r="BR30" s="43">
        <v>3084</v>
      </c>
      <c r="BS30" s="55">
        <f>SUM(BO26:BO29)</f>
        <v>183711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0.21000447469442549</v>
      </c>
      <c r="AS31" s="60"/>
      <c r="AT31" s="60"/>
      <c r="AU31" s="60"/>
      <c r="AV31" s="60"/>
      <c r="AW31" s="60"/>
      <c r="AX31" s="60"/>
      <c r="AY31" s="60"/>
      <c r="AZ31" s="61"/>
      <c r="BA31" s="62">
        <f>AR31+'0218'!BA31</f>
        <v>0.760105887755823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8917</v>
      </c>
      <c r="BP31" s="11">
        <f>BO31+'0218'!BP31</f>
        <v>31846</v>
      </c>
      <c r="BQ31" s="30">
        <f t="shared" si="1"/>
        <v>31846</v>
      </c>
      <c r="BR31" s="43">
        <v>42461</v>
      </c>
      <c r="BS31" s="48">
        <v>0.05</v>
      </c>
      <c r="BT31" s="51">
        <f>SUM(BO26:BO30)</f>
        <v>183711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192628</v>
      </c>
      <c r="BP32" s="44">
        <f t="shared" si="2"/>
        <v>651159</v>
      </c>
      <c r="BQ32" s="44">
        <f t="shared" si="2"/>
        <v>651159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192628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651159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AI40+'0218'!AS40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AI41+'0218'!AS41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AI42+'0218'!AS42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AI43+'0218'!AS43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AI44+'0218'!AS44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3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L47+'0218'!V47</f>
        <v>38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AS47+'0218'!BC47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2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L48+'0218'!V48</f>
        <v>13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>
        <v>1</v>
      </c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AS48+'0218'!BC48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140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137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38AB-58EE-4556-94BA-53765D2D8C19}">
  <sheetPr>
    <tabColor theme="0"/>
  </sheetPr>
  <dimension ref="A1:BY71"/>
  <sheetViews>
    <sheetView view="pageBreakPreview" topLeftCell="A56" zoomScaleNormal="100" zoomScaleSheetLayoutView="100" workbookViewId="0">
      <selection activeCell="A58" sqref="A58:BM58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68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45708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36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24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R7+'0219'!R8</f>
        <v>0.48753999999999997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AX7+'0219'!AX8</f>
        <v>0.73025512315420094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AR12+'0219'!BA12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BO12+'0219'!BP12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AR13+'0219'!BA13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BO13+'0219'!BP13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AR14+'0219'!BA14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BO14+'0219'!BP14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AR15+'0219'!BA15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BO15+'0219'!BP15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AR16+'0219'!BA16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BO16+'0219'!BP16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AR17+'0219'!BA17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BO17+'0219'!BP17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AR18+'0219'!BA18</f>
        <v>21.5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BO18+'0219'!BP18</f>
        <v>75250</v>
      </c>
      <c r="BQ18" s="30">
        <f t="shared" si="1"/>
        <v>75250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AR19+'0219'!BA19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BO19+'0219'!BP19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AR20+'0219'!BA20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BO20+'0219'!BP20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AR21+'0219'!BA21</f>
        <v>63.5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BO21+'0219'!BP21</f>
        <v>190500</v>
      </c>
      <c r="BQ21" s="30">
        <f t="shared" si="1"/>
        <v>190500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AR22+'0219'!BA22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BO22+'0219'!BP22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AR23+'0219'!BA23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BO23+'0219'!BP23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AR24+'0219'!BA24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BO24+'0219'!BP24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AR25+'0219'!BA25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BO25+'0219'!BP25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565229</v>
      </c>
      <c r="BQ26" s="46">
        <f t="shared" si="1"/>
        <v>565229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AR27+'0219'!BA27</f>
        <v>0.72996650347848502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BO27+'0219'!BP27</f>
        <v>5666</v>
      </c>
      <c r="BQ27" s="30">
        <f t="shared" si="1"/>
        <v>5666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AR28+'0219'!BA28</f>
        <v>0.7300012881617931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BO28+'0219'!BP28</f>
        <v>5667</v>
      </c>
      <c r="BQ28" s="30">
        <f t="shared" si="1"/>
        <v>5667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AR29+'0219'!BA29</f>
        <v>0.73000478486510367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BO29+'0219'!BP29</f>
        <v>39667</v>
      </c>
      <c r="BQ29" s="30">
        <f t="shared" si="1"/>
        <v>39667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AR30+'0219'!BA30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BO30+'0219'!BP30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AR31+'0219'!BA31</f>
        <v>0.760105887755823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BO31+'0219'!BP31</f>
        <v>31846</v>
      </c>
      <c r="BQ31" s="30">
        <f t="shared" si="1"/>
        <v>31846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651159</v>
      </c>
      <c r="BQ32" s="44">
        <f t="shared" si="2"/>
        <v>651159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651159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AI40+'0219'!AS40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AI41+'0219'!AS41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AI42+'0219'!AS42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AI43+'0219'!AS43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AI44+'0219'!AS44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L47+'0219'!V47</f>
        <v>38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AS47+'0219'!BC47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L48+'0219'!V48</f>
        <v>13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AS48+'0219'!BC48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5C32-43E6-4259-9A48-09483FAB7B31}">
  <sheetPr>
    <tabColor theme="0"/>
  </sheetPr>
  <dimension ref="A1:BY71"/>
  <sheetViews>
    <sheetView view="pageBreakPreview" topLeftCell="A50" zoomScaleNormal="100" zoomScaleSheetLayoutView="100" workbookViewId="0">
      <selection activeCell="A55" sqref="A55:BM55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69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45709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37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23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R7+'0220'!R8</f>
        <v>0.50625999999999993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AX7+'0220'!AX8</f>
        <v>0.73025512315420094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AR12+'0220'!BA12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BO12+'0220'!BP12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AR13+'0220'!BA13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BO13+'0220'!BP13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AR14+'0220'!BA14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BO14+'0220'!BP14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AR15+'0220'!BA15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BO15+'0220'!BP15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AR16+'0220'!BA16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BO16+'0220'!BP16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AR17+'0220'!BA17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BO17+'0220'!BP17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AR18+'0220'!BA18</f>
        <v>21.5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BO18+'0220'!BP18</f>
        <v>75250</v>
      </c>
      <c r="BQ18" s="30">
        <f t="shared" si="1"/>
        <v>75250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AR19+'0220'!BA19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BO19+'0220'!BP19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AR20+'0220'!BA20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BO20+'0220'!BP20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AR21+'0220'!BA21</f>
        <v>63.5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BO21+'0220'!BP21</f>
        <v>190500</v>
      </c>
      <c r="BQ21" s="30">
        <f t="shared" si="1"/>
        <v>190500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AR22+'0220'!BA22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BO22+'0220'!BP22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AR23+'0220'!BA23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BO23+'0220'!BP23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AR24+'0220'!BA24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BO24+'0220'!BP24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AR25+'0220'!BA25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BO25+'0220'!BP25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565229</v>
      </c>
      <c r="BQ26" s="46">
        <f t="shared" si="1"/>
        <v>565229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AR27+'0220'!BA27</f>
        <v>0.72996650347848502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BO27+'0220'!BP27</f>
        <v>5666</v>
      </c>
      <c r="BQ27" s="30">
        <f t="shared" si="1"/>
        <v>5666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AR28+'0220'!BA28</f>
        <v>0.7300012881617931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BO28+'0220'!BP28</f>
        <v>5667</v>
      </c>
      <c r="BQ28" s="30">
        <f t="shared" si="1"/>
        <v>5667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AR29+'0220'!BA29</f>
        <v>0.73000478486510367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BO29+'0220'!BP29</f>
        <v>39667</v>
      </c>
      <c r="BQ29" s="30">
        <f t="shared" si="1"/>
        <v>39667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AR30+'0220'!BA30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BO30+'0220'!BP30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AR31+'0220'!BA31</f>
        <v>0.760105887755823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BO31+'0220'!BP31</f>
        <v>31846</v>
      </c>
      <c r="BQ31" s="30">
        <f t="shared" si="1"/>
        <v>31846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651159</v>
      </c>
      <c r="BQ32" s="44">
        <f t="shared" si="2"/>
        <v>651159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651159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AI40+'0220'!AS40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AI41+'0220'!AS41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AI42+'0220'!AS42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AI43+'0220'!AS43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AI44+'0220'!AS44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L47+'0220'!V47</f>
        <v>38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AS47+'0220'!BC47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L48+'0220'!V48</f>
        <v>13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AS48+'0220'!BC48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4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2444-FF38-455C-8889-86EA63EF34F0}">
  <sheetPr>
    <tabColor theme="0"/>
  </sheetPr>
  <dimension ref="A1:BY71"/>
  <sheetViews>
    <sheetView view="pageBreakPreview" topLeftCell="A50" zoomScaleNormal="100" zoomScaleSheetLayoutView="100" workbookViewId="0">
      <selection activeCell="A54" sqref="A54:BM54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70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45710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7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38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22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R7+'0221'!R8</f>
        <v>0.52497999999999989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AX7+'0221'!AX8</f>
        <v>0.73025512315420094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AR12+'0221'!BA12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BO12+'0221'!BP12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AR13+'0221'!BA13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BO13+'0221'!BP13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AR14+'0221'!BA14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BO14+'0221'!BP14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AR15+'0221'!BA15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BO15+'0221'!BP15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AR16+'0221'!BA16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BO16+'0221'!BP16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AR17+'0221'!BA17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BO17+'0221'!BP17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AR18+'0221'!BA18</f>
        <v>21.5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BO18+'0221'!BP18</f>
        <v>75250</v>
      </c>
      <c r="BQ18" s="30">
        <f t="shared" si="1"/>
        <v>75250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AR19+'0221'!BA19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BO19+'0221'!BP19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AR20+'0221'!BA20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BO20+'0221'!BP20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AR21+'0221'!BA21</f>
        <v>63.5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BO21+'0221'!BP21</f>
        <v>190500</v>
      </c>
      <c r="BQ21" s="30">
        <f t="shared" si="1"/>
        <v>190500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AR22+'0221'!BA22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BO22+'0221'!BP22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AR23+'0221'!BA23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BO23+'0221'!BP23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AR24+'0221'!BA24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BO24+'0221'!BP24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AR25+'0221'!BA25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BO25+'0221'!BP25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565229</v>
      </c>
      <c r="BQ26" s="46">
        <f t="shared" si="1"/>
        <v>565229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AR27+'0221'!BA27</f>
        <v>0.72996650347848502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BO27+'0221'!BP27</f>
        <v>5666</v>
      </c>
      <c r="BQ27" s="30">
        <f t="shared" si="1"/>
        <v>5666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AR28+'0221'!BA28</f>
        <v>0.7300012881617931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BO28+'0221'!BP28</f>
        <v>5667</v>
      </c>
      <c r="BQ28" s="30">
        <f t="shared" si="1"/>
        <v>5667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AR29+'0221'!BA29</f>
        <v>0.73000478486510367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BO29+'0221'!BP29</f>
        <v>39667</v>
      </c>
      <c r="BQ29" s="30">
        <f t="shared" si="1"/>
        <v>39667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AR30+'0221'!BA30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BO30+'0221'!BP30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AR31+'0221'!BA31</f>
        <v>0.760105887755823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BO31+'0221'!BP31</f>
        <v>31846</v>
      </c>
      <c r="BQ31" s="30">
        <f t="shared" si="1"/>
        <v>31846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651159</v>
      </c>
      <c r="BQ32" s="44">
        <f t="shared" si="2"/>
        <v>651159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651159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AI40+'0221'!AS40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AI41+'0221'!AS41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AI42+'0221'!AS42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AI43+'0221'!AS43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AI44+'0221'!AS44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L47+'0221'!V47</f>
        <v>38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AS47+'0221'!BC47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L48+'0221'!V48</f>
        <v>13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AS48+'0221'!BC48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0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F2E69-E3D5-4C81-AFB5-4CCB09855397}">
  <sheetPr>
    <tabColor theme="0"/>
  </sheetPr>
  <dimension ref="A1:BY71"/>
  <sheetViews>
    <sheetView view="pageBreakPreview" topLeftCell="A50" zoomScaleNormal="100" zoomScaleSheetLayoutView="100" workbookViewId="0">
      <selection activeCell="A55" sqref="A55:BM55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71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45711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1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39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R7+'0222'!R8</f>
        <v>0.54369999999999985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AX7+'0222'!AX8</f>
        <v>0.73025512315420094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AR12+'0222'!BA12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BO12+'0222'!BP12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AR13+'0222'!BA13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BO13+'0222'!BP13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AR14+'0222'!BA14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BO14+'0222'!BP14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AR15+'0222'!BA15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BO15+'0222'!BP15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AR16+'0222'!BA16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BO16+'0222'!BP16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AR17+'0222'!BA17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BO17+'0222'!BP17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AR18+'0222'!BA18</f>
        <v>21.5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BO18+'0222'!BP18</f>
        <v>75250</v>
      </c>
      <c r="BQ18" s="30">
        <f t="shared" si="1"/>
        <v>75250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AR19+'0222'!BA19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BO19+'0222'!BP19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AR20+'0222'!BA20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BO20+'0222'!BP20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AR21+'0222'!BA21</f>
        <v>63.5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BO21+'0222'!BP21</f>
        <v>190500</v>
      </c>
      <c r="BQ21" s="30">
        <f t="shared" si="1"/>
        <v>190500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AR22+'0222'!BA22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BO22+'0222'!BP22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AR23+'0222'!BA23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BO23+'0222'!BP23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AR24+'0222'!BA24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BO24+'0222'!BP24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AR25+'0222'!BA25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BO25+'0222'!BP25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565229</v>
      </c>
      <c r="BQ26" s="46">
        <f t="shared" si="1"/>
        <v>565229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AR27+'0222'!BA27</f>
        <v>0.72996650347848502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BO27+'0222'!BP27</f>
        <v>5666</v>
      </c>
      <c r="BQ27" s="30">
        <f t="shared" si="1"/>
        <v>5666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AR28+'0222'!BA28</f>
        <v>0.7300012881617931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BO28+'0222'!BP28</f>
        <v>5667</v>
      </c>
      <c r="BQ28" s="30">
        <f t="shared" si="1"/>
        <v>5667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AR29+'0222'!BA29</f>
        <v>0.73000478486510367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BO29+'0222'!BP29</f>
        <v>39667</v>
      </c>
      <c r="BQ29" s="30">
        <f t="shared" si="1"/>
        <v>39667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AR30+'0222'!BA30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BO30+'0222'!BP30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AR31+'0222'!BA31</f>
        <v>0.760105887755823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BO31+'0222'!BP31</f>
        <v>31846</v>
      </c>
      <c r="BQ31" s="30">
        <f t="shared" si="1"/>
        <v>31846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651159</v>
      </c>
      <c r="BQ32" s="44">
        <f t="shared" si="2"/>
        <v>651159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651159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AI40+'0222'!AS40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AI41+'0222'!AS41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AI42+'0222'!AS42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AI43+'0222'!AS43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AI44+'0222'!AS44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L47+'0222'!V47</f>
        <v>38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AS47+'0222'!BC47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L48+'0222'!V48</f>
        <v>13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AS48+'0222'!BC48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0" fitToHeight="2" orientation="portrait" r:id="rId1"/>
  <headerFooter alignWithMargins="0"/>
  <rowBreaks count="1" manualBreakCount="1">
    <brk id="44" max="64" man="1"/>
  </rowBreaks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E259-A5AE-446C-B24C-108D821FB2EA}">
  <sheetPr>
    <tabColor theme="0"/>
  </sheetPr>
  <dimension ref="A1:BY71"/>
  <sheetViews>
    <sheetView view="pageBreakPreview" topLeftCell="A50" zoomScaleNormal="100" zoomScaleSheetLayoutView="100" workbookViewId="0">
      <selection activeCell="A55" sqref="A55:BM55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72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45712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2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60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40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/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45732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R7+'0223'!R8</f>
        <v>0.56241999999999981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AX7+'0223'!AX8</f>
        <v>0.73025512315420094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AR12+'0223'!BA12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BO12+'0223'!BP12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AR13+'0223'!BA13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BO13+'0223'!BP13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AR14+'0223'!BA14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BO14+'0223'!BP14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AR15+'0223'!BA15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BO15+'0223'!BP15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AR16+'0223'!BA16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BO16+'0223'!BP16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AR17+'0223'!BA17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BO17+'0223'!BP17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AR18+'0223'!BA18</f>
        <v>21.5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BO18+'0223'!BP18</f>
        <v>75250</v>
      </c>
      <c r="BQ18" s="30">
        <f t="shared" si="1"/>
        <v>75250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AR19+'0223'!BA19</f>
        <v>4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BO19+'0223'!BP19</f>
        <v>25000</v>
      </c>
      <c r="BQ19" s="30">
        <f t="shared" si="1"/>
        <v>25000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AR20+'0223'!BA20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BO20+'0223'!BP20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AR21+'0223'!BA21</f>
        <v>63.5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BO21+'0223'!BP21</f>
        <v>190500</v>
      </c>
      <c r="BQ21" s="30">
        <f t="shared" si="1"/>
        <v>190500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AR22+'0223'!BA22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BO22+'0223'!BP22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AR23+'0223'!BA23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BO23+'0223'!BP23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AR24+'0223'!BA24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BO24+'0223'!BP24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AR25+'0223'!BA25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BO25+'0223'!BP25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565229</v>
      </c>
      <c r="BQ26" s="46">
        <f t="shared" si="1"/>
        <v>565229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AR27+'0223'!BA27</f>
        <v>0.72996650347848502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BO27+'0223'!BP27</f>
        <v>5666</v>
      </c>
      <c r="BQ27" s="30">
        <f t="shared" si="1"/>
        <v>5666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AR28+'0223'!BA28</f>
        <v>0.7300012881617931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BO28+'0223'!BP28</f>
        <v>5667</v>
      </c>
      <c r="BQ28" s="30">
        <f t="shared" si="1"/>
        <v>5667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AR29+'0223'!BA29</f>
        <v>0.73000478486510367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BO29+'0223'!BP29</f>
        <v>39667</v>
      </c>
      <c r="BQ29" s="30">
        <f t="shared" si="1"/>
        <v>39667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AR30+'0223'!BA30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BO30+'0223'!BP30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AR31+'0223'!BA31</f>
        <v>0.760105887755823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BO31+'0223'!BP31</f>
        <v>31846</v>
      </c>
      <c r="BQ31" s="30">
        <f t="shared" si="1"/>
        <v>31846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651159</v>
      </c>
      <c r="BQ32" s="44">
        <f t="shared" si="2"/>
        <v>651159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651159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AI40+'0223'!AS40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AI41+'0223'!AS41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AI42+'0223'!AS42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AI43+'0223'!AS43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AI44+'0223'!AS44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L47+'0223'!V47</f>
        <v>38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AS47+'0223'!BC47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L48+'0223'!V48</f>
        <v>13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AS48+'0223'!BC48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0" fitToHeight="2" orientation="portrait" r:id="rId1"/>
  <headerFooter alignWithMargins="0"/>
  <rowBreaks count="1" manualBreakCount="1">
    <brk id="44" max="16383" man="1"/>
  </rowBreaks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DB7F-3CDB-4EA8-9D80-49E3941149D1}">
  <sheetPr>
    <tabColor rgb="FFFFC000"/>
  </sheetPr>
  <dimension ref="A1:BY71"/>
  <sheetViews>
    <sheetView view="pageBreakPreview" topLeftCell="A24" zoomScaleNormal="100" zoomScaleSheetLayoutView="100" workbookViewId="0">
      <selection activeCell="BO36" sqref="BO36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73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45713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3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62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41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21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>
        <v>2</v>
      </c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45734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5.4741181602961576E-2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R7+'0224'!R8-4.394%</f>
        <v>0.53719999999999979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AX7+'0224'!AX8</f>
        <v>0.78499630475716253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AR12+'0224'!BA12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BO12+'0224'!BP12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AR13+'0224'!BA13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BO13+'0224'!BP13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AR14+'0224'!BA14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BO14+'0224'!BP14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AR15+'0224'!BA15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BO15+'0224'!BP15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AR16+'0224'!BA16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BO16+'0224'!BP16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AR17+'0224'!BA17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BO17+'0224'!BP17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>
        <v>1.5</v>
      </c>
      <c r="AS18" s="60"/>
      <c r="AT18" s="60"/>
      <c r="AU18" s="60"/>
      <c r="AV18" s="60"/>
      <c r="AW18" s="60"/>
      <c r="AX18" s="60"/>
      <c r="AY18" s="60"/>
      <c r="AZ18" s="61"/>
      <c r="BA18" s="62">
        <f>AR18+'0224'!BA18</f>
        <v>23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5250</v>
      </c>
      <c r="BP18" s="11">
        <f>BO18+'0224'!BP18</f>
        <v>80500</v>
      </c>
      <c r="BQ18" s="30">
        <f t="shared" si="1"/>
        <v>80500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>
        <v>4</v>
      </c>
      <c r="AS19" s="60"/>
      <c r="AT19" s="60"/>
      <c r="AU19" s="60"/>
      <c r="AV19" s="60"/>
      <c r="AW19" s="60"/>
      <c r="AX19" s="60"/>
      <c r="AY19" s="60"/>
      <c r="AZ19" s="61"/>
      <c r="BA19" s="62">
        <f>AR19+'0224'!BA19</f>
        <v>8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25000</v>
      </c>
      <c r="BP19" s="11">
        <f>BO19+'0224'!BP19</f>
        <v>50000</v>
      </c>
      <c r="BQ19" s="30">
        <f t="shared" si="1"/>
        <v>50000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AR20+'0224'!BA20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BO20+'0224'!BP20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>
        <v>4.5</v>
      </c>
      <c r="AS21" s="60"/>
      <c r="AT21" s="60"/>
      <c r="AU21" s="60"/>
      <c r="AV21" s="60"/>
      <c r="AW21" s="60"/>
      <c r="AX21" s="60"/>
      <c r="AY21" s="60"/>
      <c r="AZ21" s="61"/>
      <c r="BA21" s="62">
        <f>AR21+'0224'!BA21</f>
        <v>68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13500</v>
      </c>
      <c r="BP21" s="11">
        <f>BO21+'0224'!BP21</f>
        <v>204000</v>
      </c>
      <c r="BQ21" s="30">
        <f t="shared" si="1"/>
        <v>204000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AR22+'0224'!BA22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BO22+'0224'!BP22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AR23+'0224'!BA23</f>
        <v>0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BO23+'0224'!BP23</f>
        <v>0</v>
      </c>
      <c r="BQ23" s="30">
        <f t="shared" si="1"/>
        <v>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AR24+'0224'!BA24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BO24+'0224'!BP24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AR25+'0224'!BA25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BO25+'0224'!BP25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43750</v>
      </c>
      <c r="BP26" s="32">
        <f>SUM(BP12:BP25)</f>
        <v>608979</v>
      </c>
      <c r="BQ26" s="46">
        <f t="shared" si="1"/>
        <v>608979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5.4238598299407366E-2</v>
      </c>
      <c r="AS27" s="60"/>
      <c r="AT27" s="60"/>
      <c r="AU27" s="60"/>
      <c r="AV27" s="60"/>
      <c r="AW27" s="60"/>
      <c r="AX27" s="60"/>
      <c r="AY27" s="60"/>
      <c r="AZ27" s="61"/>
      <c r="BA27" s="62">
        <f>AR27+'0224'!BA27</f>
        <v>0.78420510177789238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421</v>
      </c>
      <c r="BP27" s="11">
        <f>BO27+'0224'!BP27</f>
        <v>6087</v>
      </c>
      <c r="BQ27" s="30">
        <f t="shared" si="1"/>
        <v>6087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5.4102795311091072E-2</v>
      </c>
      <c r="AS28" s="60"/>
      <c r="AT28" s="60"/>
      <c r="AU28" s="60"/>
      <c r="AV28" s="60"/>
      <c r="AW28" s="60"/>
      <c r="AX28" s="60"/>
      <c r="AY28" s="60"/>
      <c r="AZ28" s="61"/>
      <c r="BA28" s="62">
        <f>AR28+'0224'!BA28</f>
        <v>0.78410408347288418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420</v>
      </c>
      <c r="BP28" s="11">
        <f>BO28+'0224'!BP28</f>
        <v>6087</v>
      </c>
      <c r="BQ28" s="30">
        <f t="shared" si="1"/>
        <v>6087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5.4234605616695498E-2</v>
      </c>
      <c r="AS29" s="60"/>
      <c r="AT29" s="60"/>
      <c r="AU29" s="60"/>
      <c r="AV29" s="60"/>
      <c r="AW29" s="60"/>
      <c r="AX29" s="60"/>
      <c r="AY29" s="60"/>
      <c r="AZ29" s="61"/>
      <c r="BA29" s="62">
        <f>AR29+'0224'!BA29</f>
        <v>0.78423939048179914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2947</v>
      </c>
      <c r="BP29" s="11">
        <f>BO29+'0224'!BP29</f>
        <v>42614</v>
      </c>
      <c r="BQ29" s="30">
        <f t="shared" si="1"/>
        <v>42614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AR30+'0224'!BA30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v>0</v>
      </c>
      <c r="BP30" s="11">
        <f>BO30+'0224'!BP30</f>
        <v>3084</v>
      </c>
      <c r="BQ30" s="30">
        <f t="shared" si="1"/>
        <v>3084</v>
      </c>
      <c r="BR30" s="43">
        <v>3084</v>
      </c>
      <c r="BS30" s="55">
        <f>SUM(BO26:BO29)</f>
        <v>47538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SUM(BO31/BN31)-0.01</f>
        <v>2.0004003673959631E-2</v>
      </c>
      <c r="AS31" s="60"/>
      <c r="AT31" s="60"/>
      <c r="AU31" s="60"/>
      <c r="AV31" s="60"/>
      <c r="AW31" s="60"/>
      <c r="AX31" s="60"/>
      <c r="AY31" s="60"/>
      <c r="AZ31" s="61"/>
      <c r="BA31" s="62">
        <f>AR31+'0224'!BA31</f>
        <v>0.7801098914297826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1274</v>
      </c>
      <c r="BP31" s="11">
        <f>BO31+'0224'!BP31</f>
        <v>33120</v>
      </c>
      <c r="BQ31" s="30">
        <f t="shared" si="1"/>
        <v>33120</v>
      </c>
      <c r="BR31" s="43">
        <v>42461</v>
      </c>
      <c r="BS31" s="48">
        <v>0.05</v>
      </c>
      <c r="BT31" s="51">
        <f>SUM(BO26:BO30)</f>
        <v>47538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48812</v>
      </c>
      <c r="BP32" s="44">
        <f t="shared" si="2"/>
        <v>699971</v>
      </c>
      <c r="BQ32" s="44">
        <f t="shared" si="2"/>
        <v>699971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48812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699971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AI40+'0224'!AS40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AI41+'0224'!AS41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AI42+'0224'!AS42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AI43+'0224'!AS43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AI44+'0224'!AS44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2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L47+'0224'!V47</f>
        <v>40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AS47+'0224'!BC47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2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L48+'0224'!V48</f>
        <v>15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AS48+'0224'!BC48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138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0" fitToHeight="2" orientation="portrait" r:id="rId1"/>
  <headerFooter alignWithMargins="0"/>
  <rowBreaks count="1" manualBreakCount="1">
    <brk id="44" max="16383" man="1"/>
  </rowBreaks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A51F-3C31-413D-A97F-B615B8CEA6E4}">
  <sheetPr>
    <tabColor rgb="FFFFC000"/>
  </sheetPr>
  <dimension ref="A1:BY71"/>
  <sheetViews>
    <sheetView view="pageBreakPreview" zoomScaleNormal="100" zoomScaleSheetLayoutView="100" workbookViewId="0">
      <selection activeCell="BO4" sqref="BO4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74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127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45714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4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62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42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20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>
        <v>2</v>
      </c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45734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4.2837901640373807E-2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R7+'0225'!R8</f>
        <v>0.55591999999999975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AX7+'0225'!AX8</f>
        <v>0.82783420639753635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AR12+'0225'!BA12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BO12+'0225'!BP12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AR13+'0225'!BA13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BO13+'0225'!BP13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94" t="s">
        <v>84</v>
      </c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AR14+'0225'!BA14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BO14+'0225'!BP14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AR15+'0225'!BA15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BO15+'0225'!BP15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7" t="s">
        <v>86</v>
      </c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9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AR16+'0225'!BA16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BO16+'0225'!BP16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94" t="s">
        <v>87</v>
      </c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AR17+'0225'!BA17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BO17+'0225'!BP17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AR18+'0225'!BA18</f>
        <v>23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BO18+'0225'!BP18</f>
        <v>80500</v>
      </c>
      <c r="BQ18" s="30">
        <f t="shared" si="1"/>
        <v>80500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AR19+'0225'!BA19</f>
        <v>8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BO19+'0225'!BP19</f>
        <v>50000</v>
      </c>
      <c r="BQ19" s="30">
        <f t="shared" si="1"/>
        <v>50000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AR20+'0225'!BA20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BO20+'0225'!BP20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AR21+'0225'!BA21</f>
        <v>68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BO21+'0225'!BP21</f>
        <v>204000</v>
      </c>
      <c r="BQ21" s="30">
        <f t="shared" si="1"/>
        <v>204000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AR22+'0225'!BA22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BO22+'0225'!BP22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94" t="s">
        <v>93</v>
      </c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>
        <v>0.5</v>
      </c>
      <c r="AS23" s="60"/>
      <c r="AT23" s="60"/>
      <c r="AU23" s="60"/>
      <c r="AV23" s="60"/>
      <c r="AW23" s="60"/>
      <c r="AX23" s="60"/>
      <c r="AY23" s="60"/>
      <c r="AZ23" s="61"/>
      <c r="BA23" s="62">
        <f>AR23+'0225'!BA23</f>
        <v>0.5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34000</v>
      </c>
      <c r="BP23" s="11">
        <f>BO23+'0225'!BP23</f>
        <v>34000</v>
      </c>
      <c r="BQ23" s="30">
        <f t="shared" si="1"/>
        <v>34000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AR24+'0225'!BA24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BO24+'0225'!BP24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AR25+'0225'!BA25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BO25+'0225'!BP25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34000</v>
      </c>
      <c r="BP26" s="32">
        <f>SUM(BP12:BP25)</f>
        <v>642979</v>
      </c>
      <c r="BQ26" s="46">
        <f t="shared" si="1"/>
        <v>642979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3.581551146611698E-2</v>
      </c>
      <c r="AS27" s="60"/>
      <c r="AT27" s="60"/>
      <c r="AU27" s="60"/>
      <c r="AV27" s="60"/>
      <c r="AW27" s="60"/>
      <c r="AX27" s="60"/>
      <c r="AY27" s="60"/>
      <c r="AZ27" s="61"/>
      <c r="BA27" s="62">
        <f>AR27+'0225'!BA27</f>
        <v>0.82002061324400932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278</v>
      </c>
      <c r="BP27" s="11">
        <f>BO27+'0225'!BP27</f>
        <v>6365</v>
      </c>
      <c r="BQ27" s="30">
        <f t="shared" si="1"/>
        <v>6365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3.593971402808193E-2</v>
      </c>
      <c r="AS28" s="60"/>
      <c r="AT28" s="60"/>
      <c r="AU28" s="60"/>
      <c r="AV28" s="60"/>
      <c r="AW28" s="60"/>
      <c r="AX28" s="60"/>
      <c r="AY28" s="60"/>
      <c r="AZ28" s="61"/>
      <c r="BA28" s="62">
        <f>AR28+'0225'!BA28</f>
        <v>0.82004379750096612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279</v>
      </c>
      <c r="BP28" s="11">
        <f>BO28+'0225'!BP28</f>
        <v>6366</v>
      </c>
      <c r="BQ28" s="30">
        <f t="shared" si="1"/>
        <v>6366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3.575766498582944E-2</v>
      </c>
      <c r="AS29" s="60"/>
      <c r="AT29" s="60"/>
      <c r="AU29" s="60"/>
      <c r="AV29" s="60"/>
      <c r="AW29" s="60"/>
      <c r="AX29" s="60"/>
      <c r="AY29" s="60"/>
      <c r="AZ29" s="61"/>
      <c r="BA29" s="62">
        <f>AR29+'0225'!BA29</f>
        <v>0.81999705546762858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1943</v>
      </c>
      <c r="BP29" s="11">
        <f>BO29+'0225'!BP29</f>
        <v>44557</v>
      </c>
      <c r="BQ29" s="30">
        <f t="shared" si="1"/>
        <v>44557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AR30+'0225'!BA30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BO30+'0225'!BP30</f>
        <v>3084</v>
      </c>
      <c r="BQ30" s="30">
        <f t="shared" si="1"/>
        <v>3084</v>
      </c>
      <c r="BR30" s="43">
        <v>3084</v>
      </c>
      <c r="BS30" s="55">
        <f>SUM(BO26:BO29)</f>
        <v>36500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3.9989637549751537E-2</v>
      </c>
      <c r="AS31" s="60"/>
      <c r="AT31" s="60"/>
      <c r="AU31" s="60"/>
      <c r="AV31" s="60"/>
      <c r="AW31" s="60"/>
      <c r="AX31" s="60"/>
      <c r="AY31" s="60"/>
      <c r="AZ31" s="61"/>
      <c r="BA31" s="62">
        <f>AR31+'0225'!BA31</f>
        <v>0.82009952897953409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1698</v>
      </c>
      <c r="BP31" s="11">
        <f>BO31+'0225'!BP31</f>
        <v>34818</v>
      </c>
      <c r="BQ31" s="30">
        <f t="shared" si="1"/>
        <v>34818</v>
      </c>
      <c r="BR31" s="43">
        <v>42461</v>
      </c>
      <c r="BS31" s="48">
        <v>0.05</v>
      </c>
      <c r="BT31" s="51">
        <f>SUM(BO26:BO30)</f>
        <v>36500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38198</v>
      </c>
      <c r="BP32" s="44">
        <f t="shared" si="2"/>
        <v>738169</v>
      </c>
      <c r="BQ32" s="44">
        <f t="shared" si="2"/>
        <v>738169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38198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738169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AI40+'0225'!AS40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AI41+'0225'!AS41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AI42+'0225'!AS42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AI43+'0225'!AS43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AI44+'0225'!AS44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>
        <v>2</v>
      </c>
      <c r="M47" s="88"/>
      <c r="N47" s="88"/>
      <c r="O47" s="88"/>
      <c r="P47" s="88"/>
      <c r="Q47" s="88"/>
      <c r="R47" s="88"/>
      <c r="S47" s="88"/>
      <c r="T47" s="88"/>
      <c r="U47" s="88"/>
      <c r="V47" s="65">
        <f>L47+'0225'!V47</f>
        <v>42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AS47+'0225'!BC47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>
        <v>1</v>
      </c>
      <c r="M48" s="84"/>
      <c r="N48" s="84"/>
      <c r="O48" s="84"/>
      <c r="P48" s="84"/>
      <c r="Q48" s="84"/>
      <c r="R48" s="84"/>
      <c r="S48" s="84"/>
      <c r="T48" s="84"/>
      <c r="U48" s="84"/>
      <c r="V48" s="65">
        <f>L48+'0225'!V48</f>
        <v>16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AS48+'0225'!BC48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139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0" fitToHeight="2" orientation="portrait" r:id="rId1"/>
  <headerFooter alignWithMargins="0"/>
  <rowBreaks count="1" manualBreakCount="1">
    <brk id="44" max="16383" man="1"/>
  </rowBreaks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869D-A7CC-4F99-805C-ABF8392FF0AC}">
  <sheetPr>
    <tabColor theme="0"/>
  </sheetPr>
  <dimension ref="A1:BY71"/>
  <sheetViews>
    <sheetView view="pageBreakPreview" topLeftCell="A50" zoomScaleNormal="100" zoomScaleSheetLayoutView="100" workbookViewId="0">
      <selection activeCell="A6" sqref="A6:Q6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75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45715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5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62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43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19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>
        <v>2</v>
      </c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45734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R7+'0226'!R8</f>
        <v>0.57463999999999971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AX7+'0226'!AX8</f>
        <v>0.82783420639753635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AR12+'0226'!BA12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BO12+'0226'!BP12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AR13+'0226'!BA13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BO13+'0226'!BP13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AR14+'0226'!BA14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BO14+'0226'!BP14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AR15+'0226'!BA15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BO15+'0226'!BP15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AR16+'0226'!BA16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BO16+'0226'!BP16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AR17+'0226'!BA17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BO17+'0226'!BP17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AR18+'0226'!BA18</f>
        <v>23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BO18+'0226'!BP18</f>
        <v>80500</v>
      </c>
      <c r="BQ18" s="30">
        <f t="shared" si="1"/>
        <v>80500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AR19+'0226'!BA19</f>
        <v>8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BO19+'0226'!BP19</f>
        <v>50000</v>
      </c>
      <c r="BQ19" s="30">
        <f t="shared" si="1"/>
        <v>50000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AR20+'0226'!BA20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BO20+'0226'!BP20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AR21+'0226'!BA21</f>
        <v>68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BO21+'0226'!BP21</f>
        <v>204000</v>
      </c>
      <c r="BQ21" s="30">
        <f t="shared" si="1"/>
        <v>204000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AR22+'0226'!BA22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BO22+'0226'!BP22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AR23+'0226'!BA23</f>
        <v>0.5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BO23+'0226'!BP23</f>
        <v>34000</v>
      </c>
      <c r="BQ23" s="30">
        <f t="shared" si="1"/>
        <v>34000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AR24+'0226'!BA24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BO24+'0226'!BP24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AR25+'0226'!BA25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BO25+'0226'!BP25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642979</v>
      </c>
      <c r="BQ26" s="46">
        <f t="shared" si="1"/>
        <v>642979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AR27+'0226'!BA27</f>
        <v>0.82002061324400932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BO27+'0226'!BP27</f>
        <v>6365</v>
      </c>
      <c r="BQ27" s="30">
        <f t="shared" si="1"/>
        <v>6365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AR28+'0226'!BA28</f>
        <v>0.82004379750096612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BO28+'0226'!BP28</f>
        <v>6366</v>
      </c>
      <c r="BQ28" s="30">
        <f t="shared" si="1"/>
        <v>6366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AR29+'0226'!BA29</f>
        <v>0.81999705546762858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BO29+'0226'!BP29</f>
        <v>44557</v>
      </c>
      <c r="BQ29" s="30">
        <f t="shared" si="1"/>
        <v>44557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AR30+'0226'!BA30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BO30+'0226'!BP30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AR31+'0226'!BA31</f>
        <v>0.82009952897953409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BO31+'0226'!BP31</f>
        <v>34818</v>
      </c>
      <c r="BQ31" s="30">
        <f t="shared" si="1"/>
        <v>34818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738169</v>
      </c>
      <c r="BQ32" s="44">
        <f t="shared" si="2"/>
        <v>738169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738169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AI40+'0226'!AS40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AI41+'0226'!AS41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AI42+'0226'!AS42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AI43+'0226'!AS43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AI44+'0226'!AS44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L47+'0226'!V47</f>
        <v>42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AS47+'0226'!BC47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L48+'0226'!V48</f>
        <v>16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AS48+'0226'!BC48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0" fitToHeight="2" orientation="portrait" r:id="rId1"/>
  <headerFooter alignWithMargins="0"/>
  <rowBreaks count="1" manualBreakCount="1">
    <brk id="44" max="16383" man="1"/>
  </rowBreaks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47E5-A3F9-474C-A3BF-57D8494AB322}">
  <sheetPr>
    <tabColor theme="0"/>
  </sheetPr>
  <dimension ref="A1:BY71"/>
  <sheetViews>
    <sheetView tabSelected="1" view="pageBreakPreview" zoomScaleNormal="100" zoomScaleSheetLayoutView="100" workbookViewId="0">
      <selection activeCell="AE11" sqref="AE11:AH11"/>
    </sheetView>
  </sheetViews>
  <sheetFormatPr defaultRowHeight="16.2" x14ac:dyDescent="0.3"/>
  <cols>
    <col min="1" max="2" width="1.6640625" customWidth="1"/>
    <col min="3" max="3" width="7.77734375" customWidth="1"/>
    <col min="4" max="46" width="1.6640625" customWidth="1"/>
    <col min="47" max="47" width="2.21875" customWidth="1"/>
    <col min="48" max="64" width="1.6640625" customWidth="1"/>
    <col min="65" max="65" width="6.109375" customWidth="1"/>
    <col min="66" max="66" width="16.109375" style="1" bestFit="1" customWidth="1"/>
    <col min="67" max="67" width="19.6640625" style="1" customWidth="1"/>
    <col min="68" max="68" width="13.88671875" style="2" customWidth="1"/>
    <col min="69" max="69" width="13" style="3" customWidth="1"/>
    <col min="70" max="70" width="12.44140625" customWidth="1"/>
    <col min="71" max="71" width="13.88671875" bestFit="1" customWidth="1"/>
    <col min="72" max="72" width="13.33203125" style="4" bestFit="1" customWidth="1"/>
    <col min="73" max="73" width="10.33203125" style="4" customWidth="1"/>
    <col min="74" max="74" width="9" style="5" customWidth="1"/>
    <col min="75" max="75" width="8.77734375" customWidth="1"/>
    <col min="76" max="76" width="13.109375" style="6" customWidth="1"/>
    <col min="77" max="77" width="11.88671875" bestFit="1" customWidth="1"/>
    <col min="257" max="258" width="1.6640625" customWidth="1"/>
    <col min="259" max="259" width="7.77734375" customWidth="1"/>
    <col min="260" max="302" width="1.6640625" customWidth="1"/>
    <col min="303" max="303" width="2.21875" customWidth="1"/>
    <col min="304" max="320" width="1.6640625" customWidth="1"/>
    <col min="321" max="321" width="6.109375" customWidth="1"/>
    <col min="322" max="332" width="0" hidden="1" customWidth="1"/>
    <col min="333" max="333" width="11.88671875" bestFit="1" customWidth="1"/>
    <col min="513" max="514" width="1.6640625" customWidth="1"/>
    <col min="515" max="515" width="7.77734375" customWidth="1"/>
    <col min="516" max="558" width="1.6640625" customWidth="1"/>
    <col min="559" max="559" width="2.21875" customWidth="1"/>
    <col min="560" max="576" width="1.6640625" customWidth="1"/>
    <col min="577" max="577" width="6.109375" customWidth="1"/>
    <col min="578" max="588" width="0" hidden="1" customWidth="1"/>
    <col min="589" max="589" width="11.88671875" bestFit="1" customWidth="1"/>
    <col min="769" max="770" width="1.6640625" customWidth="1"/>
    <col min="771" max="771" width="7.77734375" customWidth="1"/>
    <col min="772" max="814" width="1.6640625" customWidth="1"/>
    <col min="815" max="815" width="2.21875" customWidth="1"/>
    <col min="816" max="832" width="1.6640625" customWidth="1"/>
    <col min="833" max="833" width="6.109375" customWidth="1"/>
    <col min="834" max="844" width="0" hidden="1" customWidth="1"/>
    <col min="845" max="845" width="11.88671875" bestFit="1" customWidth="1"/>
    <col min="1025" max="1026" width="1.6640625" customWidth="1"/>
    <col min="1027" max="1027" width="7.77734375" customWidth="1"/>
    <col min="1028" max="1070" width="1.6640625" customWidth="1"/>
    <col min="1071" max="1071" width="2.21875" customWidth="1"/>
    <col min="1072" max="1088" width="1.6640625" customWidth="1"/>
    <col min="1089" max="1089" width="6.109375" customWidth="1"/>
    <col min="1090" max="1100" width="0" hidden="1" customWidth="1"/>
    <col min="1101" max="1101" width="11.88671875" bestFit="1" customWidth="1"/>
    <col min="1281" max="1282" width="1.6640625" customWidth="1"/>
    <col min="1283" max="1283" width="7.77734375" customWidth="1"/>
    <col min="1284" max="1326" width="1.6640625" customWidth="1"/>
    <col min="1327" max="1327" width="2.21875" customWidth="1"/>
    <col min="1328" max="1344" width="1.6640625" customWidth="1"/>
    <col min="1345" max="1345" width="6.109375" customWidth="1"/>
    <col min="1346" max="1356" width="0" hidden="1" customWidth="1"/>
    <col min="1357" max="1357" width="11.88671875" bestFit="1" customWidth="1"/>
    <col min="1537" max="1538" width="1.6640625" customWidth="1"/>
    <col min="1539" max="1539" width="7.77734375" customWidth="1"/>
    <col min="1540" max="1582" width="1.6640625" customWidth="1"/>
    <col min="1583" max="1583" width="2.21875" customWidth="1"/>
    <col min="1584" max="1600" width="1.6640625" customWidth="1"/>
    <col min="1601" max="1601" width="6.109375" customWidth="1"/>
    <col min="1602" max="1612" width="0" hidden="1" customWidth="1"/>
    <col min="1613" max="1613" width="11.88671875" bestFit="1" customWidth="1"/>
    <col min="1793" max="1794" width="1.6640625" customWidth="1"/>
    <col min="1795" max="1795" width="7.77734375" customWidth="1"/>
    <col min="1796" max="1838" width="1.6640625" customWidth="1"/>
    <col min="1839" max="1839" width="2.21875" customWidth="1"/>
    <col min="1840" max="1856" width="1.6640625" customWidth="1"/>
    <col min="1857" max="1857" width="6.109375" customWidth="1"/>
    <col min="1858" max="1868" width="0" hidden="1" customWidth="1"/>
    <col min="1869" max="1869" width="11.88671875" bestFit="1" customWidth="1"/>
    <col min="2049" max="2050" width="1.6640625" customWidth="1"/>
    <col min="2051" max="2051" width="7.77734375" customWidth="1"/>
    <col min="2052" max="2094" width="1.6640625" customWidth="1"/>
    <col min="2095" max="2095" width="2.21875" customWidth="1"/>
    <col min="2096" max="2112" width="1.6640625" customWidth="1"/>
    <col min="2113" max="2113" width="6.109375" customWidth="1"/>
    <col min="2114" max="2124" width="0" hidden="1" customWidth="1"/>
    <col min="2125" max="2125" width="11.88671875" bestFit="1" customWidth="1"/>
    <col min="2305" max="2306" width="1.6640625" customWidth="1"/>
    <col min="2307" max="2307" width="7.77734375" customWidth="1"/>
    <col min="2308" max="2350" width="1.6640625" customWidth="1"/>
    <col min="2351" max="2351" width="2.21875" customWidth="1"/>
    <col min="2352" max="2368" width="1.6640625" customWidth="1"/>
    <col min="2369" max="2369" width="6.109375" customWidth="1"/>
    <col min="2370" max="2380" width="0" hidden="1" customWidth="1"/>
    <col min="2381" max="2381" width="11.88671875" bestFit="1" customWidth="1"/>
    <col min="2561" max="2562" width="1.6640625" customWidth="1"/>
    <col min="2563" max="2563" width="7.77734375" customWidth="1"/>
    <col min="2564" max="2606" width="1.6640625" customWidth="1"/>
    <col min="2607" max="2607" width="2.21875" customWidth="1"/>
    <col min="2608" max="2624" width="1.6640625" customWidth="1"/>
    <col min="2625" max="2625" width="6.109375" customWidth="1"/>
    <col min="2626" max="2636" width="0" hidden="1" customWidth="1"/>
    <col min="2637" max="2637" width="11.88671875" bestFit="1" customWidth="1"/>
    <col min="2817" max="2818" width="1.6640625" customWidth="1"/>
    <col min="2819" max="2819" width="7.77734375" customWidth="1"/>
    <col min="2820" max="2862" width="1.6640625" customWidth="1"/>
    <col min="2863" max="2863" width="2.21875" customWidth="1"/>
    <col min="2864" max="2880" width="1.6640625" customWidth="1"/>
    <col min="2881" max="2881" width="6.109375" customWidth="1"/>
    <col min="2882" max="2892" width="0" hidden="1" customWidth="1"/>
    <col min="2893" max="2893" width="11.88671875" bestFit="1" customWidth="1"/>
    <col min="3073" max="3074" width="1.6640625" customWidth="1"/>
    <col min="3075" max="3075" width="7.77734375" customWidth="1"/>
    <col min="3076" max="3118" width="1.6640625" customWidth="1"/>
    <col min="3119" max="3119" width="2.21875" customWidth="1"/>
    <col min="3120" max="3136" width="1.6640625" customWidth="1"/>
    <col min="3137" max="3137" width="6.109375" customWidth="1"/>
    <col min="3138" max="3148" width="0" hidden="1" customWidth="1"/>
    <col min="3149" max="3149" width="11.88671875" bestFit="1" customWidth="1"/>
    <col min="3329" max="3330" width="1.6640625" customWidth="1"/>
    <col min="3331" max="3331" width="7.77734375" customWidth="1"/>
    <col min="3332" max="3374" width="1.6640625" customWidth="1"/>
    <col min="3375" max="3375" width="2.21875" customWidth="1"/>
    <col min="3376" max="3392" width="1.6640625" customWidth="1"/>
    <col min="3393" max="3393" width="6.109375" customWidth="1"/>
    <col min="3394" max="3404" width="0" hidden="1" customWidth="1"/>
    <col min="3405" max="3405" width="11.88671875" bestFit="1" customWidth="1"/>
    <col min="3585" max="3586" width="1.6640625" customWidth="1"/>
    <col min="3587" max="3587" width="7.77734375" customWidth="1"/>
    <col min="3588" max="3630" width="1.6640625" customWidth="1"/>
    <col min="3631" max="3631" width="2.21875" customWidth="1"/>
    <col min="3632" max="3648" width="1.6640625" customWidth="1"/>
    <col min="3649" max="3649" width="6.109375" customWidth="1"/>
    <col min="3650" max="3660" width="0" hidden="1" customWidth="1"/>
    <col min="3661" max="3661" width="11.88671875" bestFit="1" customWidth="1"/>
    <col min="3841" max="3842" width="1.6640625" customWidth="1"/>
    <col min="3843" max="3843" width="7.77734375" customWidth="1"/>
    <col min="3844" max="3886" width="1.6640625" customWidth="1"/>
    <col min="3887" max="3887" width="2.21875" customWidth="1"/>
    <col min="3888" max="3904" width="1.6640625" customWidth="1"/>
    <col min="3905" max="3905" width="6.109375" customWidth="1"/>
    <col min="3906" max="3916" width="0" hidden="1" customWidth="1"/>
    <col min="3917" max="3917" width="11.88671875" bestFit="1" customWidth="1"/>
    <col min="4097" max="4098" width="1.6640625" customWidth="1"/>
    <col min="4099" max="4099" width="7.77734375" customWidth="1"/>
    <col min="4100" max="4142" width="1.6640625" customWidth="1"/>
    <col min="4143" max="4143" width="2.21875" customWidth="1"/>
    <col min="4144" max="4160" width="1.6640625" customWidth="1"/>
    <col min="4161" max="4161" width="6.109375" customWidth="1"/>
    <col min="4162" max="4172" width="0" hidden="1" customWidth="1"/>
    <col min="4173" max="4173" width="11.88671875" bestFit="1" customWidth="1"/>
    <col min="4353" max="4354" width="1.6640625" customWidth="1"/>
    <col min="4355" max="4355" width="7.77734375" customWidth="1"/>
    <col min="4356" max="4398" width="1.6640625" customWidth="1"/>
    <col min="4399" max="4399" width="2.21875" customWidth="1"/>
    <col min="4400" max="4416" width="1.6640625" customWidth="1"/>
    <col min="4417" max="4417" width="6.109375" customWidth="1"/>
    <col min="4418" max="4428" width="0" hidden="1" customWidth="1"/>
    <col min="4429" max="4429" width="11.88671875" bestFit="1" customWidth="1"/>
    <col min="4609" max="4610" width="1.6640625" customWidth="1"/>
    <col min="4611" max="4611" width="7.77734375" customWidth="1"/>
    <col min="4612" max="4654" width="1.6640625" customWidth="1"/>
    <col min="4655" max="4655" width="2.21875" customWidth="1"/>
    <col min="4656" max="4672" width="1.6640625" customWidth="1"/>
    <col min="4673" max="4673" width="6.109375" customWidth="1"/>
    <col min="4674" max="4684" width="0" hidden="1" customWidth="1"/>
    <col min="4685" max="4685" width="11.88671875" bestFit="1" customWidth="1"/>
    <col min="4865" max="4866" width="1.6640625" customWidth="1"/>
    <col min="4867" max="4867" width="7.77734375" customWidth="1"/>
    <col min="4868" max="4910" width="1.6640625" customWidth="1"/>
    <col min="4911" max="4911" width="2.21875" customWidth="1"/>
    <col min="4912" max="4928" width="1.6640625" customWidth="1"/>
    <col min="4929" max="4929" width="6.109375" customWidth="1"/>
    <col min="4930" max="4940" width="0" hidden="1" customWidth="1"/>
    <col min="4941" max="4941" width="11.88671875" bestFit="1" customWidth="1"/>
    <col min="5121" max="5122" width="1.6640625" customWidth="1"/>
    <col min="5123" max="5123" width="7.77734375" customWidth="1"/>
    <col min="5124" max="5166" width="1.6640625" customWidth="1"/>
    <col min="5167" max="5167" width="2.21875" customWidth="1"/>
    <col min="5168" max="5184" width="1.6640625" customWidth="1"/>
    <col min="5185" max="5185" width="6.109375" customWidth="1"/>
    <col min="5186" max="5196" width="0" hidden="1" customWidth="1"/>
    <col min="5197" max="5197" width="11.88671875" bestFit="1" customWidth="1"/>
    <col min="5377" max="5378" width="1.6640625" customWidth="1"/>
    <col min="5379" max="5379" width="7.77734375" customWidth="1"/>
    <col min="5380" max="5422" width="1.6640625" customWidth="1"/>
    <col min="5423" max="5423" width="2.21875" customWidth="1"/>
    <col min="5424" max="5440" width="1.6640625" customWidth="1"/>
    <col min="5441" max="5441" width="6.109375" customWidth="1"/>
    <col min="5442" max="5452" width="0" hidden="1" customWidth="1"/>
    <col min="5453" max="5453" width="11.88671875" bestFit="1" customWidth="1"/>
    <col min="5633" max="5634" width="1.6640625" customWidth="1"/>
    <col min="5635" max="5635" width="7.77734375" customWidth="1"/>
    <col min="5636" max="5678" width="1.6640625" customWidth="1"/>
    <col min="5679" max="5679" width="2.21875" customWidth="1"/>
    <col min="5680" max="5696" width="1.6640625" customWidth="1"/>
    <col min="5697" max="5697" width="6.109375" customWidth="1"/>
    <col min="5698" max="5708" width="0" hidden="1" customWidth="1"/>
    <col min="5709" max="5709" width="11.88671875" bestFit="1" customWidth="1"/>
    <col min="5889" max="5890" width="1.6640625" customWidth="1"/>
    <col min="5891" max="5891" width="7.77734375" customWidth="1"/>
    <col min="5892" max="5934" width="1.6640625" customWidth="1"/>
    <col min="5935" max="5935" width="2.21875" customWidth="1"/>
    <col min="5936" max="5952" width="1.6640625" customWidth="1"/>
    <col min="5953" max="5953" width="6.109375" customWidth="1"/>
    <col min="5954" max="5964" width="0" hidden="1" customWidth="1"/>
    <col min="5965" max="5965" width="11.88671875" bestFit="1" customWidth="1"/>
    <col min="6145" max="6146" width="1.6640625" customWidth="1"/>
    <col min="6147" max="6147" width="7.77734375" customWidth="1"/>
    <col min="6148" max="6190" width="1.6640625" customWidth="1"/>
    <col min="6191" max="6191" width="2.21875" customWidth="1"/>
    <col min="6192" max="6208" width="1.6640625" customWidth="1"/>
    <col min="6209" max="6209" width="6.109375" customWidth="1"/>
    <col min="6210" max="6220" width="0" hidden="1" customWidth="1"/>
    <col min="6221" max="6221" width="11.88671875" bestFit="1" customWidth="1"/>
    <col min="6401" max="6402" width="1.6640625" customWidth="1"/>
    <col min="6403" max="6403" width="7.77734375" customWidth="1"/>
    <col min="6404" max="6446" width="1.6640625" customWidth="1"/>
    <col min="6447" max="6447" width="2.21875" customWidth="1"/>
    <col min="6448" max="6464" width="1.6640625" customWidth="1"/>
    <col min="6465" max="6465" width="6.109375" customWidth="1"/>
    <col min="6466" max="6476" width="0" hidden="1" customWidth="1"/>
    <col min="6477" max="6477" width="11.88671875" bestFit="1" customWidth="1"/>
    <col min="6657" max="6658" width="1.6640625" customWidth="1"/>
    <col min="6659" max="6659" width="7.77734375" customWidth="1"/>
    <col min="6660" max="6702" width="1.6640625" customWidth="1"/>
    <col min="6703" max="6703" width="2.21875" customWidth="1"/>
    <col min="6704" max="6720" width="1.6640625" customWidth="1"/>
    <col min="6721" max="6721" width="6.109375" customWidth="1"/>
    <col min="6722" max="6732" width="0" hidden="1" customWidth="1"/>
    <col min="6733" max="6733" width="11.88671875" bestFit="1" customWidth="1"/>
    <col min="6913" max="6914" width="1.6640625" customWidth="1"/>
    <col min="6915" max="6915" width="7.77734375" customWidth="1"/>
    <col min="6916" max="6958" width="1.6640625" customWidth="1"/>
    <col min="6959" max="6959" width="2.21875" customWidth="1"/>
    <col min="6960" max="6976" width="1.6640625" customWidth="1"/>
    <col min="6977" max="6977" width="6.109375" customWidth="1"/>
    <col min="6978" max="6988" width="0" hidden="1" customWidth="1"/>
    <col min="6989" max="6989" width="11.88671875" bestFit="1" customWidth="1"/>
    <col min="7169" max="7170" width="1.6640625" customWidth="1"/>
    <col min="7171" max="7171" width="7.77734375" customWidth="1"/>
    <col min="7172" max="7214" width="1.6640625" customWidth="1"/>
    <col min="7215" max="7215" width="2.21875" customWidth="1"/>
    <col min="7216" max="7232" width="1.6640625" customWidth="1"/>
    <col min="7233" max="7233" width="6.109375" customWidth="1"/>
    <col min="7234" max="7244" width="0" hidden="1" customWidth="1"/>
    <col min="7245" max="7245" width="11.88671875" bestFit="1" customWidth="1"/>
    <col min="7425" max="7426" width="1.6640625" customWidth="1"/>
    <col min="7427" max="7427" width="7.77734375" customWidth="1"/>
    <col min="7428" max="7470" width="1.6640625" customWidth="1"/>
    <col min="7471" max="7471" width="2.21875" customWidth="1"/>
    <col min="7472" max="7488" width="1.6640625" customWidth="1"/>
    <col min="7489" max="7489" width="6.109375" customWidth="1"/>
    <col min="7490" max="7500" width="0" hidden="1" customWidth="1"/>
    <col min="7501" max="7501" width="11.88671875" bestFit="1" customWidth="1"/>
    <col min="7681" max="7682" width="1.6640625" customWidth="1"/>
    <col min="7683" max="7683" width="7.77734375" customWidth="1"/>
    <col min="7684" max="7726" width="1.6640625" customWidth="1"/>
    <col min="7727" max="7727" width="2.21875" customWidth="1"/>
    <col min="7728" max="7744" width="1.6640625" customWidth="1"/>
    <col min="7745" max="7745" width="6.109375" customWidth="1"/>
    <col min="7746" max="7756" width="0" hidden="1" customWidth="1"/>
    <col min="7757" max="7757" width="11.88671875" bestFit="1" customWidth="1"/>
    <col min="7937" max="7938" width="1.6640625" customWidth="1"/>
    <col min="7939" max="7939" width="7.77734375" customWidth="1"/>
    <col min="7940" max="7982" width="1.6640625" customWidth="1"/>
    <col min="7983" max="7983" width="2.21875" customWidth="1"/>
    <col min="7984" max="8000" width="1.6640625" customWidth="1"/>
    <col min="8001" max="8001" width="6.109375" customWidth="1"/>
    <col min="8002" max="8012" width="0" hidden="1" customWidth="1"/>
    <col min="8013" max="8013" width="11.88671875" bestFit="1" customWidth="1"/>
    <col min="8193" max="8194" width="1.6640625" customWidth="1"/>
    <col min="8195" max="8195" width="7.77734375" customWidth="1"/>
    <col min="8196" max="8238" width="1.6640625" customWidth="1"/>
    <col min="8239" max="8239" width="2.21875" customWidth="1"/>
    <col min="8240" max="8256" width="1.6640625" customWidth="1"/>
    <col min="8257" max="8257" width="6.109375" customWidth="1"/>
    <col min="8258" max="8268" width="0" hidden="1" customWidth="1"/>
    <col min="8269" max="8269" width="11.88671875" bestFit="1" customWidth="1"/>
    <col min="8449" max="8450" width="1.6640625" customWidth="1"/>
    <col min="8451" max="8451" width="7.77734375" customWidth="1"/>
    <col min="8452" max="8494" width="1.6640625" customWidth="1"/>
    <col min="8495" max="8495" width="2.21875" customWidth="1"/>
    <col min="8496" max="8512" width="1.6640625" customWidth="1"/>
    <col min="8513" max="8513" width="6.109375" customWidth="1"/>
    <col min="8514" max="8524" width="0" hidden="1" customWidth="1"/>
    <col min="8525" max="8525" width="11.88671875" bestFit="1" customWidth="1"/>
    <col min="8705" max="8706" width="1.6640625" customWidth="1"/>
    <col min="8707" max="8707" width="7.77734375" customWidth="1"/>
    <col min="8708" max="8750" width="1.6640625" customWidth="1"/>
    <col min="8751" max="8751" width="2.21875" customWidth="1"/>
    <col min="8752" max="8768" width="1.6640625" customWidth="1"/>
    <col min="8769" max="8769" width="6.109375" customWidth="1"/>
    <col min="8770" max="8780" width="0" hidden="1" customWidth="1"/>
    <col min="8781" max="8781" width="11.88671875" bestFit="1" customWidth="1"/>
    <col min="8961" max="8962" width="1.6640625" customWidth="1"/>
    <col min="8963" max="8963" width="7.77734375" customWidth="1"/>
    <col min="8964" max="9006" width="1.6640625" customWidth="1"/>
    <col min="9007" max="9007" width="2.21875" customWidth="1"/>
    <col min="9008" max="9024" width="1.6640625" customWidth="1"/>
    <col min="9025" max="9025" width="6.109375" customWidth="1"/>
    <col min="9026" max="9036" width="0" hidden="1" customWidth="1"/>
    <col min="9037" max="9037" width="11.88671875" bestFit="1" customWidth="1"/>
    <col min="9217" max="9218" width="1.6640625" customWidth="1"/>
    <col min="9219" max="9219" width="7.77734375" customWidth="1"/>
    <col min="9220" max="9262" width="1.6640625" customWidth="1"/>
    <col min="9263" max="9263" width="2.21875" customWidth="1"/>
    <col min="9264" max="9280" width="1.6640625" customWidth="1"/>
    <col min="9281" max="9281" width="6.109375" customWidth="1"/>
    <col min="9282" max="9292" width="0" hidden="1" customWidth="1"/>
    <col min="9293" max="9293" width="11.88671875" bestFit="1" customWidth="1"/>
    <col min="9473" max="9474" width="1.6640625" customWidth="1"/>
    <col min="9475" max="9475" width="7.77734375" customWidth="1"/>
    <col min="9476" max="9518" width="1.6640625" customWidth="1"/>
    <col min="9519" max="9519" width="2.21875" customWidth="1"/>
    <col min="9520" max="9536" width="1.6640625" customWidth="1"/>
    <col min="9537" max="9537" width="6.109375" customWidth="1"/>
    <col min="9538" max="9548" width="0" hidden="1" customWidth="1"/>
    <col min="9549" max="9549" width="11.88671875" bestFit="1" customWidth="1"/>
    <col min="9729" max="9730" width="1.6640625" customWidth="1"/>
    <col min="9731" max="9731" width="7.77734375" customWidth="1"/>
    <col min="9732" max="9774" width="1.6640625" customWidth="1"/>
    <col min="9775" max="9775" width="2.21875" customWidth="1"/>
    <col min="9776" max="9792" width="1.6640625" customWidth="1"/>
    <col min="9793" max="9793" width="6.109375" customWidth="1"/>
    <col min="9794" max="9804" width="0" hidden="1" customWidth="1"/>
    <col min="9805" max="9805" width="11.88671875" bestFit="1" customWidth="1"/>
    <col min="9985" max="9986" width="1.6640625" customWidth="1"/>
    <col min="9987" max="9987" width="7.77734375" customWidth="1"/>
    <col min="9988" max="10030" width="1.6640625" customWidth="1"/>
    <col min="10031" max="10031" width="2.21875" customWidth="1"/>
    <col min="10032" max="10048" width="1.6640625" customWidth="1"/>
    <col min="10049" max="10049" width="6.109375" customWidth="1"/>
    <col min="10050" max="10060" width="0" hidden="1" customWidth="1"/>
    <col min="10061" max="10061" width="11.88671875" bestFit="1" customWidth="1"/>
    <col min="10241" max="10242" width="1.6640625" customWidth="1"/>
    <col min="10243" max="10243" width="7.77734375" customWidth="1"/>
    <col min="10244" max="10286" width="1.6640625" customWidth="1"/>
    <col min="10287" max="10287" width="2.21875" customWidth="1"/>
    <col min="10288" max="10304" width="1.6640625" customWidth="1"/>
    <col min="10305" max="10305" width="6.109375" customWidth="1"/>
    <col min="10306" max="10316" width="0" hidden="1" customWidth="1"/>
    <col min="10317" max="10317" width="11.88671875" bestFit="1" customWidth="1"/>
    <col min="10497" max="10498" width="1.6640625" customWidth="1"/>
    <col min="10499" max="10499" width="7.77734375" customWidth="1"/>
    <col min="10500" max="10542" width="1.6640625" customWidth="1"/>
    <col min="10543" max="10543" width="2.21875" customWidth="1"/>
    <col min="10544" max="10560" width="1.6640625" customWidth="1"/>
    <col min="10561" max="10561" width="6.109375" customWidth="1"/>
    <col min="10562" max="10572" width="0" hidden="1" customWidth="1"/>
    <col min="10573" max="10573" width="11.88671875" bestFit="1" customWidth="1"/>
    <col min="10753" max="10754" width="1.6640625" customWidth="1"/>
    <col min="10755" max="10755" width="7.77734375" customWidth="1"/>
    <col min="10756" max="10798" width="1.6640625" customWidth="1"/>
    <col min="10799" max="10799" width="2.21875" customWidth="1"/>
    <col min="10800" max="10816" width="1.6640625" customWidth="1"/>
    <col min="10817" max="10817" width="6.109375" customWidth="1"/>
    <col min="10818" max="10828" width="0" hidden="1" customWidth="1"/>
    <col min="10829" max="10829" width="11.88671875" bestFit="1" customWidth="1"/>
    <col min="11009" max="11010" width="1.6640625" customWidth="1"/>
    <col min="11011" max="11011" width="7.77734375" customWidth="1"/>
    <col min="11012" max="11054" width="1.6640625" customWidth="1"/>
    <col min="11055" max="11055" width="2.21875" customWidth="1"/>
    <col min="11056" max="11072" width="1.6640625" customWidth="1"/>
    <col min="11073" max="11073" width="6.109375" customWidth="1"/>
    <col min="11074" max="11084" width="0" hidden="1" customWidth="1"/>
    <col min="11085" max="11085" width="11.88671875" bestFit="1" customWidth="1"/>
    <col min="11265" max="11266" width="1.6640625" customWidth="1"/>
    <col min="11267" max="11267" width="7.77734375" customWidth="1"/>
    <col min="11268" max="11310" width="1.6640625" customWidth="1"/>
    <col min="11311" max="11311" width="2.21875" customWidth="1"/>
    <col min="11312" max="11328" width="1.6640625" customWidth="1"/>
    <col min="11329" max="11329" width="6.109375" customWidth="1"/>
    <col min="11330" max="11340" width="0" hidden="1" customWidth="1"/>
    <col min="11341" max="11341" width="11.88671875" bestFit="1" customWidth="1"/>
    <col min="11521" max="11522" width="1.6640625" customWidth="1"/>
    <col min="11523" max="11523" width="7.77734375" customWidth="1"/>
    <col min="11524" max="11566" width="1.6640625" customWidth="1"/>
    <col min="11567" max="11567" width="2.21875" customWidth="1"/>
    <col min="11568" max="11584" width="1.6640625" customWidth="1"/>
    <col min="11585" max="11585" width="6.109375" customWidth="1"/>
    <col min="11586" max="11596" width="0" hidden="1" customWidth="1"/>
    <col min="11597" max="11597" width="11.88671875" bestFit="1" customWidth="1"/>
    <col min="11777" max="11778" width="1.6640625" customWidth="1"/>
    <col min="11779" max="11779" width="7.77734375" customWidth="1"/>
    <col min="11780" max="11822" width="1.6640625" customWidth="1"/>
    <col min="11823" max="11823" width="2.21875" customWidth="1"/>
    <col min="11824" max="11840" width="1.6640625" customWidth="1"/>
    <col min="11841" max="11841" width="6.109375" customWidth="1"/>
    <col min="11842" max="11852" width="0" hidden="1" customWidth="1"/>
    <col min="11853" max="11853" width="11.88671875" bestFit="1" customWidth="1"/>
    <col min="12033" max="12034" width="1.6640625" customWidth="1"/>
    <col min="12035" max="12035" width="7.77734375" customWidth="1"/>
    <col min="12036" max="12078" width="1.6640625" customWidth="1"/>
    <col min="12079" max="12079" width="2.21875" customWidth="1"/>
    <col min="12080" max="12096" width="1.6640625" customWidth="1"/>
    <col min="12097" max="12097" width="6.109375" customWidth="1"/>
    <col min="12098" max="12108" width="0" hidden="1" customWidth="1"/>
    <col min="12109" max="12109" width="11.88671875" bestFit="1" customWidth="1"/>
    <col min="12289" max="12290" width="1.6640625" customWidth="1"/>
    <col min="12291" max="12291" width="7.77734375" customWidth="1"/>
    <col min="12292" max="12334" width="1.6640625" customWidth="1"/>
    <col min="12335" max="12335" width="2.21875" customWidth="1"/>
    <col min="12336" max="12352" width="1.6640625" customWidth="1"/>
    <col min="12353" max="12353" width="6.109375" customWidth="1"/>
    <col min="12354" max="12364" width="0" hidden="1" customWidth="1"/>
    <col min="12365" max="12365" width="11.88671875" bestFit="1" customWidth="1"/>
    <col min="12545" max="12546" width="1.6640625" customWidth="1"/>
    <col min="12547" max="12547" width="7.77734375" customWidth="1"/>
    <col min="12548" max="12590" width="1.6640625" customWidth="1"/>
    <col min="12591" max="12591" width="2.21875" customWidth="1"/>
    <col min="12592" max="12608" width="1.6640625" customWidth="1"/>
    <col min="12609" max="12609" width="6.109375" customWidth="1"/>
    <col min="12610" max="12620" width="0" hidden="1" customWidth="1"/>
    <col min="12621" max="12621" width="11.88671875" bestFit="1" customWidth="1"/>
    <col min="12801" max="12802" width="1.6640625" customWidth="1"/>
    <col min="12803" max="12803" width="7.77734375" customWidth="1"/>
    <col min="12804" max="12846" width="1.6640625" customWidth="1"/>
    <col min="12847" max="12847" width="2.21875" customWidth="1"/>
    <col min="12848" max="12864" width="1.6640625" customWidth="1"/>
    <col min="12865" max="12865" width="6.109375" customWidth="1"/>
    <col min="12866" max="12876" width="0" hidden="1" customWidth="1"/>
    <col min="12877" max="12877" width="11.88671875" bestFit="1" customWidth="1"/>
    <col min="13057" max="13058" width="1.6640625" customWidth="1"/>
    <col min="13059" max="13059" width="7.77734375" customWidth="1"/>
    <col min="13060" max="13102" width="1.6640625" customWidth="1"/>
    <col min="13103" max="13103" width="2.21875" customWidth="1"/>
    <col min="13104" max="13120" width="1.6640625" customWidth="1"/>
    <col min="13121" max="13121" width="6.109375" customWidth="1"/>
    <col min="13122" max="13132" width="0" hidden="1" customWidth="1"/>
    <col min="13133" max="13133" width="11.88671875" bestFit="1" customWidth="1"/>
    <col min="13313" max="13314" width="1.6640625" customWidth="1"/>
    <col min="13315" max="13315" width="7.77734375" customWidth="1"/>
    <col min="13316" max="13358" width="1.6640625" customWidth="1"/>
    <col min="13359" max="13359" width="2.21875" customWidth="1"/>
    <col min="13360" max="13376" width="1.6640625" customWidth="1"/>
    <col min="13377" max="13377" width="6.109375" customWidth="1"/>
    <col min="13378" max="13388" width="0" hidden="1" customWidth="1"/>
    <col min="13389" max="13389" width="11.88671875" bestFit="1" customWidth="1"/>
    <col min="13569" max="13570" width="1.6640625" customWidth="1"/>
    <col min="13571" max="13571" width="7.77734375" customWidth="1"/>
    <col min="13572" max="13614" width="1.6640625" customWidth="1"/>
    <col min="13615" max="13615" width="2.21875" customWidth="1"/>
    <col min="13616" max="13632" width="1.6640625" customWidth="1"/>
    <col min="13633" max="13633" width="6.109375" customWidth="1"/>
    <col min="13634" max="13644" width="0" hidden="1" customWidth="1"/>
    <col min="13645" max="13645" width="11.88671875" bestFit="1" customWidth="1"/>
    <col min="13825" max="13826" width="1.6640625" customWidth="1"/>
    <col min="13827" max="13827" width="7.77734375" customWidth="1"/>
    <col min="13828" max="13870" width="1.6640625" customWidth="1"/>
    <col min="13871" max="13871" width="2.21875" customWidth="1"/>
    <col min="13872" max="13888" width="1.6640625" customWidth="1"/>
    <col min="13889" max="13889" width="6.109375" customWidth="1"/>
    <col min="13890" max="13900" width="0" hidden="1" customWidth="1"/>
    <col min="13901" max="13901" width="11.88671875" bestFit="1" customWidth="1"/>
    <col min="14081" max="14082" width="1.6640625" customWidth="1"/>
    <col min="14083" max="14083" width="7.77734375" customWidth="1"/>
    <col min="14084" max="14126" width="1.6640625" customWidth="1"/>
    <col min="14127" max="14127" width="2.21875" customWidth="1"/>
    <col min="14128" max="14144" width="1.6640625" customWidth="1"/>
    <col min="14145" max="14145" width="6.109375" customWidth="1"/>
    <col min="14146" max="14156" width="0" hidden="1" customWidth="1"/>
    <col min="14157" max="14157" width="11.88671875" bestFit="1" customWidth="1"/>
    <col min="14337" max="14338" width="1.6640625" customWidth="1"/>
    <col min="14339" max="14339" width="7.77734375" customWidth="1"/>
    <col min="14340" max="14382" width="1.6640625" customWidth="1"/>
    <col min="14383" max="14383" width="2.21875" customWidth="1"/>
    <col min="14384" max="14400" width="1.6640625" customWidth="1"/>
    <col min="14401" max="14401" width="6.109375" customWidth="1"/>
    <col min="14402" max="14412" width="0" hidden="1" customWidth="1"/>
    <col min="14413" max="14413" width="11.88671875" bestFit="1" customWidth="1"/>
    <col min="14593" max="14594" width="1.6640625" customWidth="1"/>
    <col min="14595" max="14595" width="7.77734375" customWidth="1"/>
    <col min="14596" max="14638" width="1.6640625" customWidth="1"/>
    <col min="14639" max="14639" width="2.21875" customWidth="1"/>
    <col min="14640" max="14656" width="1.6640625" customWidth="1"/>
    <col min="14657" max="14657" width="6.109375" customWidth="1"/>
    <col min="14658" max="14668" width="0" hidden="1" customWidth="1"/>
    <col min="14669" max="14669" width="11.88671875" bestFit="1" customWidth="1"/>
    <col min="14849" max="14850" width="1.6640625" customWidth="1"/>
    <col min="14851" max="14851" width="7.77734375" customWidth="1"/>
    <col min="14852" max="14894" width="1.6640625" customWidth="1"/>
    <col min="14895" max="14895" width="2.21875" customWidth="1"/>
    <col min="14896" max="14912" width="1.6640625" customWidth="1"/>
    <col min="14913" max="14913" width="6.109375" customWidth="1"/>
    <col min="14914" max="14924" width="0" hidden="1" customWidth="1"/>
    <col min="14925" max="14925" width="11.88671875" bestFit="1" customWidth="1"/>
    <col min="15105" max="15106" width="1.6640625" customWidth="1"/>
    <col min="15107" max="15107" width="7.77734375" customWidth="1"/>
    <col min="15108" max="15150" width="1.6640625" customWidth="1"/>
    <col min="15151" max="15151" width="2.21875" customWidth="1"/>
    <col min="15152" max="15168" width="1.6640625" customWidth="1"/>
    <col min="15169" max="15169" width="6.109375" customWidth="1"/>
    <col min="15170" max="15180" width="0" hidden="1" customWidth="1"/>
    <col min="15181" max="15181" width="11.88671875" bestFit="1" customWidth="1"/>
    <col min="15361" max="15362" width="1.6640625" customWidth="1"/>
    <col min="15363" max="15363" width="7.77734375" customWidth="1"/>
    <col min="15364" max="15406" width="1.6640625" customWidth="1"/>
    <col min="15407" max="15407" width="2.21875" customWidth="1"/>
    <col min="15408" max="15424" width="1.6640625" customWidth="1"/>
    <col min="15425" max="15425" width="6.109375" customWidth="1"/>
    <col min="15426" max="15436" width="0" hidden="1" customWidth="1"/>
    <col min="15437" max="15437" width="11.88671875" bestFit="1" customWidth="1"/>
    <col min="15617" max="15618" width="1.6640625" customWidth="1"/>
    <col min="15619" max="15619" width="7.77734375" customWidth="1"/>
    <col min="15620" max="15662" width="1.6640625" customWidth="1"/>
    <col min="15663" max="15663" width="2.21875" customWidth="1"/>
    <col min="15664" max="15680" width="1.6640625" customWidth="1"/>
    <col min="15681" max="15681" width="6.109375" customWidth="1"/>
    <col min="15682" max="15692" width="0" hidden="1" customWidth="1"/>
    <col min="15693" max="15693" width="11.88671875" bestFit="1" customWidth="1"/>
    <col min="15873" max="15874" width="1.6640625" customWidth="1"/>
    <col min="15875" max="15875" width="7.77734375" customWidth="1"/>
    <col min="15876" max="15918" width="1.6640625" customWidth="1"/>
    <col min="15919" max="15919" width="2.21875" customWidth="1"/>
    <col min="15920" max="15936" width="1.6640625" customWidth="1"/>
    <col min="15937" max="15937" width="6.109375" customWidth="1"/>
    <col min="15938" max="15948" width="0" hidden="1" customWidth="1"/>
    <col min="15949" max="15949" width="11.88671875" bestFit="1" customWidth="1"/>
    <col min="16129" max="16130" width="1.6640625" customWidth="1"/>
    <col min="16131" max="16131" width="7.77734375" customWidth="1"/>
    <col min="16132" max="16174" width="1.6640625" customWidth="1"/>
    <col min="16175" max="16175" width="2.21875" customWidth="1"/>
    <col min="16176" max="16192" width="1.6640625" customWidth="1"/>
    <col min="16193" max="16193" width="6.109375" customWidth="1"/>
    <col min="16194" max="16204" width="0" hidden="1" customWidth="1"/>
    <col min="16205" max="16205" width="11.88671875" bestFit="1" customWidth="1"/>
  </cols>
  <sheetData>
    <row r="1" spans="1:76" ht="28.2" customHeight="1" x14ac:dyDescent="0.3">
      <c r="A1" s="181" t="s">
        <v>0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</row>
    <row r="2" spans="1:76" ht="28.2" customHeight="1" x14ac:dyDescent="0.3">
      <c r="A2" s="7" t="s">
        <v>1</v>
      </c>
      <c r="B2" s="7"/>
      <c r="C2" s="7"/>
      <c r="D2" s="7"/>
      <c r="E2" s="7"/>
      <c r="F2" s="7"/>
      <c r="G2" s="7"/>
      <c r="H2" s="182">
        <v>76</v>
      </c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</row>
    <row r="3" spans="1:76" ht="18" customHeight="1" x14ac:dyDescent="0.3">
      <c r="A3" s="8" t="s">
        <v>2</v>
      </c>
      <c r="B3" s="8"/>
      <c r="C3" s="8"/>
      <c r="D3" s="8"/>
      <c r="E3" s="8"/>
      <c r="F3" s="8"/>
      <c r="G3" s="8" t="s">
        <v>3</v>
      </c>
      <c r="H3" s="8"/>
      <c r="I3" s="8"/>
      <c r="J3" s="8"/>
      <c r="K3" s="183" t="s">
        <v>4</v>
      </c>
      <c r="L3" s="183"/>
      <c r="M3" s="183"/>
      <c r="N3" s="183"/>
      <c r="O3" s="183"/>
      <c r="P3" s="183"/>
      <c r="Q3" s="8" t="s">
        <v>5</v>
      </c>
      <c r="R3" s="8"/>
      <c r="S3" s="8"/>
      <c r="T3" s="8"/>
      <c r="U3" s="183" t="s">
        <v>4</v>
      </c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4" t="s">
        <v>6</v>
      </c>
      <c r="AS3" s="184"/>
      <c r="AT3" s="184"/>
      <c r="AU3" s="184"/>
      <c r="AV3" s="184"/>
      <c r="AW3" s="185">
        <f>SUM(R6+H2)-1</f>
        <v>45716</v>
      </c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6">
        <f>WEEKDAY(AW3)</f>
        <v>6</v>
      </c>
      <c r="BI3" s="186"/>
      <c r="BJ3" s="186"/>
      <c r="BK3" s="186"/>
      <c r="BL3" s="186"/>
      <c r="BM3" s="186"/>
      <c r="BO3" s="9"/>
    </row>
    <row r="4" spans="1:76" ht="21" customHeight="1" x14ac:dyDescent="0.3">
      <c r="A4" s="65" t="s">
        <v>7</v>
      </c>
      <c r="B4" s="63"/>
      <c r="C4" s="63"/>
      <c r="D4" s="63"/>
      <c r="E4" s="63"/>
      <c r="F4" s="64"/>
      <c r="G4" s="178" t="s">
        <v>79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80"/>
      <c r="AN4" s="65" t="s">
        <v>8</v>
      </c>
      <c r="AO4" s="63"/>
      <c r="AP4" s="63"/>
      <c r="AQ4" s="63"/>
      <c r="AR4" s="63"/>
      <c r="AS4" s="63"/>
      <c r="AT4" s="63"/>
      <c r="AU4" s="64"/>
      <c r="AV4" s="178" t="s">
        <v>9</v>
      </c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80"/>
      <c r="BO4" s="10"/>
      <c r="BP4" s="11"/>
      <c r="BQ4" s="12"/>
      <c r="BR4" s="13"/>
    </row>
    <row r="5" spans="1:76" ht="31.5" customHeight="1" x14ac:dyDescent="0.3">
      <c r="A5" s="112" t="s">
        <v>10</v>
      </c>
      <c r="B5" s="113"/>
      <c r="C5" s="113"/>
      <c r="D5" s="113"/>
      <c r="E5" s="113"/>
      <c r="F5" s="113"/>
      <c r="G5" s="113"/>
      <c r="H5" s="113"/>
      <c r="I5" s="114"/>
      <c r="J5" s="112">
        <v>62</v>
      </c>
      <c r="K5" s="113"/>
      <c r="L5" s="113"/>
      <c r="M5" s="113"/>
      <c r="N5" s="113"/>
      <c r="O5" s="101" t="s">
        <v>11</v>
      </c>
      <c r="P5" s="101"/>
      <c r="Q5" s="126"/>
      <c r="R5" s="100" t="s">
        <v>12</v>
      </c>
      <c r="S5" s="101"/>
      <c r="T5" s="101"/>
      <c r="U5" s="101"/>
      <c r="V5" s="101"/>
      <c r="W5" s="101"/>
      <c r="X5" s="101"/>
      <c r="Y5" s="126"/>
      <c r="Z5" s="100">
        <f>H2-32</f>
        <v>44</v>
      </c>
      <c r="AA5" s="101"/>
      <c r="AB5" s="101"/>
      <c r="AC5" s="101"/>
      <c r="AD5" s="101"/>
      <c r="AE5" s="101" t="s">
        <v>11</v>
      </c>
      <c r="AF5" s="101"/>
      <c r="AG5" s="126"/>
      <c r="AH5" s="100" t="s">
        <v>13</v>
      </c>
      <c r="AI5" s="101"/>
      <c r="AJ5" s="101"/>
      <c r="AK5" s="101"/>
      <c r="AL5" s="101"/>
      <c r="AM5" s="101"/>
      <c r="AN5" s="101"/>
      <c r="AO5" s="126"/>
      <c r="AP5" s="100">
        <f>J5-Z5</f>
        <v>18</v>
      </c>
      <c r="AQ5" s="101"/>
      <c r="AR5" s="101"/>
      <c r="AS5" s="101"/>
      <c r="AT5" s="101"/>
      <c r="AU5" s="101" t="s">
        <v>11</v>
      </c>
      <c r="AV5" s="101"/>
      <c r="AW5" s="126"/>
      <c r="AX5" s="100" t="s">
        <v>14</v>
      </c>
      <c r="AY5" s="101"/>
      <c r="AZ5" s="101"/>
      <c r="BA5" s="101"/>
      <c r="BB5" s="101"/>
      <c r="BC5" s="101"/>
      <c r="BD5" s="101"/>
      <c r="BE5" s="126"/>
      <c r="BF5" s="100">
        <v>2</v>
      </c>
      <c r="BG5" s="101"/>
      <c r="BH5" s="101"/>
      <c r="BI5" s="101"/>
      <c r="BJ5" s="101"/>
      <c r="BK5" s="101" t="s">
        <v>11</v>
      </c>
      <c r="BL5" s="101"/>
      <c r="BM5" s="126"/>
      <c r="BO5" s="10"/>
      <c r="BP5" s="14"/>
      <c r="BQ5" s="15"/>
      <c r="BR5" s="16"/>
      <c r="BS5" s="16"/>
      <c r="BU5" s="17"/>
    </row>
    <row r="6" spans="1:76" ht="21" customHeight="1" x14ac:dyDescent="0.3">
      <c r="A6" s="112" t="s">
        <v>15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4"/>
      <c r="R6" s="172">
        <v>45641</v>
      </c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4"/>
      <c r="AH6" s="175" t="s">
        <v>16</v>
      </c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  <c r="AV6" s="176"/>
      <c r="AW6" s="177"/>
      <c r="AX6" s="172">
        <f>SUM(R6,J5)+31</f>
        <v>45734</v>
      </c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O6" s="10"/>
      <c r="BP6" s="11"/>
      <c r="BQ6" s="18"/>
      <c r="BR6" s="19"/>
      <c r="BS6" s="20"/>
      <c r="BT6" s="21"/>
      <c r="BU6" s="22"/>
      <c r="BV6" s="23"/>
    </row>
    <row r="7" spans="1:76" ht="21" customHeight="1" x14ac:dyDescent="0.3">
      <c r="A7" s="112" t="s">
        <v>17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4"/>
      <c r="R7" s="163">
        <v>1.8720000000000001E-2</v>
      </c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5"/>
      <c r="AH7" s="166" t="s">
        <v>18</v>
      </c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8"/>
      <c r="AX7" s="169">
        <f>SUM(AR33/BO7)</f>
        <v>0</v>
      </c>
      <c r="AY7" s="170"/>
      <c r="AZ7" s="170"/>
      <c r="BA7" s="170"/>
      <c r="BB7" s="170"/>
      <c r="BC7" s="170"/>
      <c r="BD7" s="170"/>
      <c r="BE7" s="170"/>
      <c r="BF7" s="170"/>
      <c r="BG7" s="170"/>
      <c r="BH7" s="170"/>
      <c r="BI7" s="170"/>
      <c r="BJ7" s="170"/>
      <c r="BK7" s="170"/>
      <c r="BL7" s="170"/>
      <c r="BM7" s="170"/>
      <c r="BO7" s="11">
        <v>891687</v>
      </c>
      <c r="BP7" s="11"/>
      <c r="BQ7" s="18"/>
      <c r="BR7" s="19"/>
      <c r="BS7" s="20"/>
      <c r="BT7" s="21"/>
      <c r="BU7" s="22"/>
      <c r="BV7" s="23"/>
    </row>
    <row r="8" spans="1:76" ht="21" customHeight="1" x14ac:dyDescent="0.3">
      <c r="A8" s="112" t="s">
        <v>19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4"/>
      <c r="R8" s="163">
        <f>R7+'0227'!R8</f>
        <v>0.59335999999999967</v>
      </c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166" t="s">
        <v>20</v>
      </c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9">
        <f>AX7+'0227'!AX8</f>
        <v>0.82783420639753635</v>
      </c>
      <c r="AY8" s="170"/>
      <c r="AZ8" s="170"/>
      <c r="BA8" s="170"/>
      <c r="BB8" s="170"/>
      <c r="BC8" s="170"/>
      <c r="BD8" s="170"/>
      <c r="BE8" s="170"/>
      <c r="BF8" s="170"/>
      <c r="BG8" s="170"/>
      <c r="BH8" s="170"/>
      <c r="BI8" s="170"/>
      <c r="BJ8" s="170"/>
      <c r="BK8" s="170"/>
      <c r="BL8" s="170"/>
      <c r="BM8" s="171"/>
      <c r="BO8" s="25"/>
      <c r="BP8" s="11"/>
      <c r="BQ8" s="12"/>
      <c r="BR8" s="19"/>
      <c r="BS8" s="20"/>
      <c r="BT8" s="21"/>
      <c r="BU8" s="22"/>
      <c r="BV8" s="23"/>
    </row>
    <row r="9" spans="1:76" ht="21" customHeight="1" x14ac:dyDescent="0.3">
      <c r="A9" s="97" t="s">
        <v>21</v>
      </c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9"/>
      <c r="BN9" s="25"/>
      <c r="BO9" s="25"/>
      <c r="BQ9" s="26"/>
      <c r="BR9" s="19"/>
      <c r="BS9" s="20"/>
      <c r="BT9" s="21"/>
      <c r="BU9" s="22"/>
      <c r="BV9" s="23"/>
    </row>
    <row r="10" spans="1:76" ht="21" customHeight="1" x14ac:dyDescent="0.3">
      <c r="A10" s="112" t="s">
        <v>22</v>
      </c>
      <c r="B10" s="113"/>
      <c r="C10" s="113"/>
      <c r="D10" s="113" t="s">
        <v>23</v>
      </c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05" t="s">
        <v>24</v>
      </c>
      <c r="AF10" s="105"/>
      <c r="AG10" s="105"/>
      <c r="AH10" s="105"/>
      <c r="AI10" s="100" t="s">
        <v>25</v>
      </c>
      <c r="AJ10" s="101"/>
      <c r="AK10" s="101"/>
      <c r="AL10" s="101"/>
      <c r="AM10" s="101"/>
      <c r="AN10" s="101"/>
      <c r="AO10" s="101"/>
      <c r="AP10" s="101"/>
      <c r="AQ10" s="126"/>
      <c r="AR10" s="65" t="s">
        <v>26</v>
      </c>
      <c r="AS10" s="63"/>
      <c r="AT10" s="63"/>
      <c r="AU10" s="63"/>
      <c r="AV10" s="63"/>
      <c r="AW10" s="63"/>
      <c r="AX10" s="63"/>
      <c r="AY10" s="63"/>
      <c r="AZ10" s="64"/>
      <c r="BA10" s="65" t="s">
        <v>27</v>
      </c>
      <c r="BB10" s="63"/>
      <c r="BC10" s="63"/>
      <c r="BD10" s="63"/>
      <c r="BE10" s="63"/>
      <c r="BF10" s="63"/>
      <c r="BG10" s="63"/>
      <c r="BH10" s="63"/>
      <c r="BI10" s="64"/>
      <c r="BJ10" s="65" t="s">
        <v>28</v>
      </c>
      <c r="BK10" s="63"/>
      <c r="BL10" s="63"/>
      <c r="BM10" s="64"/>
      <c r="BN10" s="27" t="s">
        <v>108</v>
      </c>
      <c r="BO10" s="27" t="s">
        <v>29</v>
      </c>
      <c r="BP10" s="28" t="s">
        <v>30</v>
      </c>
      <c r="BQ10" s="26"/>
      <c r="BR10" s="47" t="s">
        <v>109</v>
      </c>
      <c r="BS10" s="20"/>
      <c r="BT10" s="21"/>
      <c r="BU10" s="22"/>
      <c r="BV10" s="23"/>
    </row>
    <row r="11" spans="1:76" ht="21" customHeight="1" x14ac:dyDescent="0.3">
      <c r="A11" s="157" t="s">
        <v>81</v>
      </c>
      <c r="B11" s="158"/>
      <c r="C11" s="159"/>
      <c r="D11" s="160" t="s">
        <v>80</v>
      </c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2"/>
      <c r="AE11" s="65"/>
      <c r="AF11" s="63"/>
      <c r="AG11" s="63"/>
      <c r="AH11" s="64"/>
      <c r="AI11" s="100"/>
      <c r="AJ11" s="101"/>
      <c r="AK11" s="101"/>
      <c r="AL11" s="101"/>
      <c r="AM11" s="101"/>
      <c r="AN11" s="101"/>
      <c r="AO11" s="101"/>
      <c r="AP11" s="101"/>
      <c r="AQ11" s="126"/>
      <c r="AR11" s="65"/>
      <c r="AS11" s="63"/>
      <c r="AT11" s="63"/>
      <c r="AU11" s="63"/>
      <c r="AV11" s="63"/>
      <c r="AW11" s="63"/>
      <c r="AX11" s="63"/>
      <c r="AY11" s="63"/>
      <c r="AZ11" s="64"/>
      <c r="BA11" s="65"/>
      <c r="BB11" s="63"/>
      <c r="BC11" s="63"/>
      <c r="BD11" s="63"/>
      <c r="BE11" s="63"/>
      <c r="BF11" s="63"/>
      <c r="BG11" s="63"/>
      <c r="BH11" s="63"/>
      <c r="BI11" s="64"/>
      <c r="BJ11" s="65"/>
      <c r="BK11" s="63"/>
      <c r="BL11" s="63"/>
      <c r="BM11" s="64"/>
      <c r="BR11" s="19"/>
      <c r="BS11" s="20"/>
      <c r="BT11" s="21"/>
      <c r="BU11" s="22"/>
      <c r="BV11" s="23"/>
    </row>
    <row r="12" spans="1:76" ht="21" customHeight="1" x14ac:dyDescent="0.3">
      <c r="A12" s="56">
        <v>1</v>
      </c>
      <c r="B12" s="57"/>
      <c r="C12" s="58"/>
      <c r="D12" s="154" t="s">
        <v>82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6"/>
      <c r="AE12" s="65" t="s">
        <v>32</v>
      </c>
      <c r="AF12" s="63"/>
      <c r="AG12" s="63"/>
      <c r="AH12" s="64"/>
      <c r="AI12" s="59">
        <v>1</v>
      </c>
      <c r="AJ12" s="60"/>
      <c r="AK12" s="60"/>
      <c r="AL12" s="60"/>
      <c r="AM12" s="60"/>
      <c r="AN12" s="60"/>
      <c r="AO12" s="60"/>
      <c r="AP12" s="60"/>
      <c r="AQ12" s="61"/>
      <c r="AR12" s="59"/>
      <c r="AS12" s="60"/>
      <c r="AT12" s="60"/>
      <c r="AU12" s="60"/>
      <c r="AV12" s="60"/>
      <c r="AW12" s="60"/>
      <c r="AX12" s="60"/>
      <c r="AY12" s="60"/>
      <c r="AZ12" s="61"/>
      <c r="BA12" s="62">
        <f>AR12+'0227'!BA12</f>
        <v>1</v>
      </c>
      <c r="BB12" s="63"/>
      <c r="BC12" s="63"/>
      <c r="BD12" s="63"/>
      <c r="BE12" s="63"/>
      <c r="BF12" s="63"/>
      <c r="BG12" s="63"/>
      <c r="BH12" s="63"/>
      <c r="BI12" s="64"/>
      <c r="BJ12" s="65"/>
      <c r="BK12" s="63"/>
      <c r="BL12" s="63"/>
      <c r="BM12" s="64"/>
      <c r="BN12" s="11">
        <v>5000</v>
      </c>
      <c r="BO12" s="29">
        <f>SUM(AR12*BN12)</f>
        <v>0</v>
      </c>
      <c r="BP12" s="11">
        <f>BO12+'0227'!BP12</f>
        <v>5000</v>
      </c>
      <c r="BQ12" s="30">
        <f>BP12</f>
        <v>5000</v>
      </c>
      <c r="BR12" s="43">
        <v>5000</v>
      </c>
      <c r="BS12" s="20"/>
      <c r="BT12" s="21"/>
      <c r="BU12" s="22"/>
      <c r="BV12" s="23"/>
      <c r="BX12" s="31"/>
    </row>
    <row r="13" spans="1:76" ht="21" customHeight="1" x14ac:dyDescent="0.3">
      <c r="A13" s="56">
        <v>2</v>
      </c>
      <c r="B13" s="57"/>
      <c r="C13" s="58"/>
      <c r="D13" s="154" t="s">
        <v>83</v>
      </c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6"/>
      <c r="AE13" s="65" t="s">
        <v>31</v>
      </c>
      <c r="AF13" s="63"/>
      <c r="AG13" s="63"/>
      <c r="AH13" s="64"/>
      <c r="AI13" s="59">
        <v>74</v>
      </c>
      <c r="AJ13" s="60"/>
      <c r="AK13" s="60"/>
      <c r="AL13" s="60"/>
      <c r="AM13" s="60"/>
      <c r="AN13" s="60"/>
      <c r="AO13" s="60"/>
      <c r="AP13" s="60"/>
      <c r="AQ13" s="61"/>
      <c r="AR13" s="59"/>
      <c r="AS13" s="60"/>
      <c r="AT13" s="60"/>
      <c r="AU13" s="60"/>
      <c r="AV13" s="60"/>
      <c r="AW13" s="60"/>
      <c r="AX13" s="60"/>
      <c r="AY13" s="60"/>
      <c r="AZ13" s="61"/>
      <c r="BA13" s="62">
        <f>AR13+'0227'!BA13</f>
        <v>74</v>
      </c>
      <c r="BB13" s="63"/>
      <c r="BC13" s="63"/>
      <c r="BD13" s="63"/>
      <c r="BE13" s="63"/>
      <c r="BF13" s="63"/>
      <c r="BG13" s="63"/>
      <c r="BH13" s="63"/>
      <c r="BI13" s="64"/>
      <c r="BJ13" s="65"/>
      <c r="BK13" s="63"/>
      <c r="BL13" s="63"/>
      <c r="BM13" s="64"/>
      <c r="BN13" s="11">
        <v>400</v>
      </c>
      <c r="BO13" s="29">
        <f t="shared" ref="BO13:BO30" si="0">SUM(AR13*BN13)</f>
        <v>0</v>
      </c>
      <c r="BP13" s="11">
        <f>BO13+'0227'!BP13</f>
        <v>29600</v>
      </c>
      <c r="BQ13" s="30">
        <f t="shared" ref="BQ13:BQ31" si="1">BP13</f>
        <v>29600</v>
      </c>
      <c r="BR13" s="43">
        <v>29600</v>
      </c>
      <c r="BS13" s="20"/>
      <c r="BT13" s="21"/>
      <c r="BU13" s="22"/>
      <c r="BV13" s="23"/>
      <c r="BX13" s="31"/>
    </row>
    <row r="14" spans="1:76" ht="21" customHeight="1" x14ac:dyDescent="0.3">
      <c r="A14" s="56">
        <v>3</v>
      </c>
      <c r="B14" s="57"/>
      <c r="C14" s="58"/>
      <c r="D14" s="154" t="s">
        <v>84</v>
      </c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6"/>
      <c r="AE14" s="65" t="s">
        <v>32</v>
      </c>
      <c r="AF14" s="63"/>
      <c r="AG14" s="63"/>
      <c r="AH14" s="64"/>
      <c r="AI14" s="59">
        <v>1</v>
      </c>
      <c r="AJ14" s="60"/>
      <c r="AK14" s="60"/>
      <c r="AL14" s="60"/>
      <c r="AM14" s="60"/>
      <c r="AN14" s="60"/>
      <c r="AO14" s="60"/>
      <c r="AP14" s="60"/>
      <c r="AQ14" s="61"/>
      <c r="AR14" s="59"/>
      <c r="AS14" s="60"/>
      <c r="AT14" s="60"/>
      <c r="AU14" s="60"/>
      <c r="AV14" s="60"/>
      <c r="AW14" s="60"/>
      <c r="AX14" s="60"/>
      <c r="AY14" s="60"/>
      <c r="AZ14" s="61"/>
      <c r="BA14" s="62">
        <f>AR14+'0227'!BA14</f>
        <v>0.5</v>
      </c>
      <c r="BB14" s="63"/>
      <c r="BC14" s="63"/>
      <c r="BD14" s="63"/>
      <c r="BE14" s="63"/>
      <c r="BF14" s="63"/>
      <c r="BG14" s="63"/>
      <c r="BH14" s="63"/>
      <c r="BI14" s="64"/>
      <c r="BJ14" s="65"/>
      <c r="BK14" s="63"/>
      <c r="BL14" s="63"/>
      <c r="BM14" s="64"/>
      <c r="BN14" s="11">
        <v>5000</v>
      </c>
      <c r="BO14" s="29">
        <f t="shared" si="0"/>
        <v>0</v>
      </c>
      <c r="BP14" s="11">
        <f>BO14+'0227'!BP14</f>
        <v>2500</v>
      </c>
      <c r="BQ14" s="30">
        <f t="shared" si="1"/>
        <v>2500</v>
      </c>
      <c r="BR14" s="43">
        <v>5000</v>
      </c>
      <c r="BS14" s="20"/>
      <c r="BT14" s="21"/>
      <c r="BU14" s="22"/>
      <c r="BV14" s="23"/>
      <c r="BX14" s="31"/>
    </row>
    <row r="15" spans="1:76" ht="21" customHeight="1" x14ac:dyDescent="0.3">
      <c r="A15" s="56">
        <v>4</v>
      </c>
      <c r="B15" s="57"/>
      <c r="C15" s="58"/>
      <c r="D15" s="154" t="s">
        <v>85</v>
      </c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6"/>
      <c r="AE15" s="65" t="s">
        <v>32</v>
      </c>
      <c r="AF15" s="63"/>
      <c r="AG15" s="63"/>
      <c r="AH15" s="64"/>
      <c r="AI15" s="59">
        <v>1</v>
      </c>
      <c r="AJ15" s="60"/>
      <c r="AK15" s="60"/>
      <c r="AL15" s="60"/>
      <c r="AM15" s="60"/>
      <c r="AN15" s="60"/>
      <c r="AO15" s="60"/>
      <c r="AP15" s="60"/>
      <c r="AQ15" s="61"/>
      <c r="AR15" s="59"/>
      <c r="AS15" s="60"/>
      <c r="AT15" s="60"/>
      <c r="AU15" s="60"/>
      <c r="AV15" s="60"/>
      <c r="AW15" s="60"/>
      <c r="AX15" s="60"/>
      <c r="AY15" s="60"/>
      <c r="AZ15" s="61"/>
      <c r="BA15" s="62">
        <f>AR15+'0227'!BA15</f>
        <v>1</v>
      </c>
      <c r="BB15" s="63"/>
      <c r="BC15" s="63"/>
      <c r="BD15" s="63"/>
      <c r="BE15" s="63"/>
      <c r="BF15" s="63"/>
      <c r="BG15" s="63"/>
      <c r="BH15" s="63"/>
      <c r="BI15" s="64"/>
      <c r="BJ15" s="65"/>
      <c r="BK15" s="63"/>
      <c r="BL15" s="63"/>
      <c r="BM15" s="64"/>
      <c r="BN15" s="11">
        <v>5000</v>
      </c>
      <c r="BO15" s="29">
        <f t="shared" si="0"/>
        <v>0</v>
      </c>
      <c r="BP15" s="11">
        <f>BO15+'0227'!BP15</f>
        <v>5000</v>
      </c>
      <c r="BQ15" s="30">
        <f t="shared" si="1"/>
        <v>5000</v>
      </c>
      <c r="BR15" s="43">
        <v>5000</v>
      </c>
      <c r="BS15" s="20"/>
      <c r="BT15" s="21"/>
      <c r="BU15" s="22"/>
      <c r="BV15" s="23"/>
      <c r="BX15" s="31"/>
    </row>
    <row r="16" spans="1:76" ht="49.2" customHeight="1" x14ac:dyDescent="0.3">
      <c r="A16" s="56">
        <v>5</v>
      </c>
      <c r="B16" s="57"/>
      <c r="C16" s="58"/>
      <c r="D16" s="191" t="s">
        <v>86</v>
      </c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3"/>
      <c r="AE16" s="65" t="s">
        <v>31</v>
      </c>
      <c r="AF16" s="63"/>
      <c r="AG16" s="63"/>
      <c r="AH16" s="64"/>
      <c r="AI16" s="59">
        <v>81</v>
      </c>
      <c r="AJ16" s="60"/>
      <c r="AK16" s="60"/>
      <c r="AL16" s="60"/>
      <c r="AM16" s="60"/>
      <c r="AN16" s="60"/>
      <c r="AO16" s="60"/>
      <c r="AP16" s="60"/>
      <c r="AQ16" s="61"/>
      <c r="AR16" s="59"/>
      <c r="AS16" s="60"/>
      <c r="AT16" s="60"/>
      <c r="AU16" s="60"/>
      <c r="AV16" s="60"/>
      <c r="AW16" s="60"/>
      <c r="AX16" s="60"/>
      <c r="AY16" s="60"/>
      <c r="AZ16" s="61"/>
      <c r="BA16" s="62">
        <f>AR16+'0227'!BA16</f>
        <v>60</v>
      </c>
      <c r="BB16" s="63"/>
      <c r="BC16" s="63"/>
      <c r="BD16" s="63"/>
      <c r="BE16" s="63"/>
      <c r="BF16" s="63"/>
      <c r="BG16" s="63"/>
      <c r="BH16" s="63"/>
      <c r="BI16" s="64"/>
      <c r="BJ16" s="65"/>
      <c r="BK16" s="63"/>
      <c r="BL16" s="63"/>
      <c r="BM16" s="64"/>
      <c r="BN16" s="11">
        <v>1000</v>
      </c>
      <c r="BO16" s="29">
        <f t="shared" si="0"/>
        <v>0</v>
      </c>
      <c r="BP16" s="11">
        <f>BO16+'0227'!BP16</f>
        <v>60000</v>
      </c>
      <c r="BQ16" s="30">
        <f t="shared" si="1"/>
        <v>60000</v>
      </c>
      <c r="BR16" s="43">
        <v>81000</v>
      </c>
      <c r="BS16" s="20"/>
      <c r="BT16" s="21"/>
      <c r="BU16" s="22"/>
      <c r="BV16" s="23"/>
      <c r="BX16" s="31"/>
    </row>
    <row r="17" spans="1:76" ht="21" customHeight="1" x14ac:dyDescent="0.3">
      <c r="A17" s="56">
        <v>6</v>
      </c>
      <c r="B17" s="57"/>
      <c r="C17" s="58"/>
      <c r="D17" s="154" t="s">
        <v>87</v>
      </c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6"/>
      <c r="AE17" s="65" t="s">
        <v>31</v>
      </c>
      <c r="AF17" s="63"/>
      <c r="AG17" s="63"/>
      <c r="AH17" s="64"/>
      <c r="AI17" s="59">
        <v>22</v>
      </c>
      <c r="AJ17" s="60"/>
      <c r="AK17" s="60"/>
      <c r="AL17" s="60"/>
      <c r="AM17" s="60"/>
      <c r="AN17" s="60"/>
      <c r="AO17" s="60"/>
      <c r="AP17" s="60"/>
      <c r="AQ17" s="61"/>
      <c r="AR17" s="59"/>
      <c r="AS17" s="60"/>
      <c r="AT17" s="60"/>
      <c r="AU17" s="60"/>
      <c r="AV17" s="60"/>
      <c r="AW17" s="60"/>
      <c r="AX17" s="60"/>
      <c r="AY17" s="60"/>
      <c r="AZ17" s="61"/>
      <c r="BA17" s="62">
        <f>AR17+'0227'!BA17</f>
        <v>10</v>
      </c>
      <c r="BB17" s="63"/>
      <c r="BC17" s="63"/>
      <c r="BD17" s="63"/>
      <c r="BE17" s="63"/>
      <c r="BF17" s="63"/>
      <c r="BG17" s="63"/>
      <c r="BH17" s="63"/>
      <c r="BI17" s="64"/>
      <c r="BJ17" s="65"/>
      <c r="BK17" s="63"/>
      <c r="BL17" s="63"/>
      <c r="BM17" s="64"/>
      <c r="BN17" s="11">
        <v>4650</v>
      </c>
      <c r="BO17" s="29">
        <f t="shared" si="0"/>
        <v>0</v>
      </c>
      <c r="BP17" s="11">
        <f>BO17+'0227'!BP17</f>
        <v>46500</v>
      </c>
      <c r="BQ17" s="30">
        <f t="shared" si="1"/>
        <v>46500</v>
      </c>
      <c r="BR17" s="43">
        <v>102300</v>
      </c>
      <c r="BS17" s="20"/>
      <c r="BT17" s="21"/>
      <c r="BU17" s="22"/>
      <c r="BV17" s="23"/>
      <c r="BX17" s="31"/>
    </row>
    <row r="18" spans="1:76" ht="21" customHeight="1" x14ac:dyDescent="0.3">
      <c r="A18" s="56">
        <v>7</v>
      </c>
      <c r="B18" s="57"/>
      <c r="C18" s="58"/>
      <c r="D18" s="154" t="s">
        <v>88</v>
      </c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6"/>
      <c r="AE18" s="65" t="s">
        <v>31</v>
      </c>
      <c r="AF18" s="63"/>
      <c r="AG18" s="63"/>
      <c r="AH18" s="64"/>
      <c r="AI18" s="59">
        <v>23</v>
      </c>
      <c r="AJ18" s="60"/>
      <c r="AK18" s="60"/>
      <c r="AL18" s="60"/>
      <c r="AM18" s="60"/>
      <c r="AN18" s="60"/>
      <c r="AO18" s="60"/>
      <c r="AP18" s="60"/>
      <c r="AQ18" s="61"/>
      <c r="AR18" s="59"/>
      <c r="AS18" s="60"/>
      <c r="AT18" s="60"/>
      <c r="AU18" s="60"/>
      <c r="AV18" s="60"/>
      <c r="AW18" s="60"/>
      <c r="AX18" s="60"/>
      <c r="AY18" s="60"/>
      <c r="AZ18" s="61"/>
      <c r="BA18" s="62">
        <f>AR18+'0227'!BA18</f>
        <v>23</v>
      </c>
      <c r="BB18" s="63"/>
      <c r="BC18" s="63"/>
      <c r="BD18" s="63"/>
      <c r="BE18" s="63"/>
      <c r="BF18" s="63"/>
      <c r="BG18" s="63"/>
      <c r="BH18" s="63"/>
      <c r="BI18" s="64"/>
      <c r="BJ18" s="65"/>
      <c r="BK18" s="63"/>
      <c r="BL18" s="63"/>
      <c r="BM18" s="64"/>
      <c r="BN18" s="11">
        <v>3500</v>
      </c>
      <c r="BO18" s="29">
        <f t="shared" si="0"/>
        <v>0</v>
      </c>
      <c r="BP18" s="11">
        <f>BO18+'0227'!BP18</f>
        <v>80500</v>
      </c>
      <c r="BQ18" s="30">
        <f t="shared" si="1"/>
        <v>80500</v>
      </c>
      <c r="BR18" s="43">
        <v>80500</v>
      </c>
      <c r="BS18" s="20"/>
      <c r="BT18" s="21"/>
      <c r="BU18" s="22"/>
      <c r="BV18" s="23"/>
      <c r="BX18" s="31"/>
    </row>
    <row r="19" spans="1:76" ht="21" customHeight="1" x14ac:dyDescent="0.3">
      <c r="A19" s="56">
        <v>8</v>
      </c>
      <c r="B19" s="57"/>
      <c r="C19" s="58"/>
      <c r="D19" s="154" t="s">
        <v>89</v>
      </c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6"/>
      <c r="AE19" s="65" t="s">
        <v>34</v>
      </c>
      <c r="AF19" s="63"/>
      <c r="AG19" s="63"/>
      <c r="AH19" s="64"/>
      <c r="AI19" s="59">
        <v>8</v>
      </c>
      <c r="AJ19" s="60"/>
      <c r="AK19" s="60"/>
      <c r="AL19" s="60"/>
      <c r="AM19" s="60"/>
      <c r="AN19" s="60"/>
      <c r="AO19" s="60"/>
      <c r="AP19" s="60"/>
      <c r="AQ19" s="61"/>
      <c r="AR19" s="59"/>
      <c r="AS19" s="60"/>
      <c r="AT19" s="60"/>
      <c r="AU19" s="60"/>
      <c r="AV19" s="60"/>
      <c r="AW19" s="60"/>
      <c r="AX19" s="60"/>
      <c r="AY19" s="60"/>
      <c r="AZ19" s="61"/>
      <c r="BA19" s="62">
        <f>AR19+'0227'!BA19</f>
        <v>8</v>
      </c>
      <c r="BB19" s="63"/>
      <c r="BC19" s="63"/>
      <c r="BD19" s="63"/>
      <c r="BE19" s="63"/>
      <c r="BF19" s="63"/>
      <c r="BG19" s="63"/>
      <c r="BH19" s="63"/>
      <c r="BI19" s="64"/>
      <c r="BJ19" s="65"/>
      <c r="BK19" s="63"/>
      <c r="BL19" s="63"/>
      <c r="BM19" s="64"/>
      <c r="BN19" s="11">
        <v>6250</v>
      </c>
      <c r="BO19" s="29">
        <f t="shared" si="0"/>
        <v>0</v>
      </c>
      <c r="BP19" s="11">
        <f>BO19+'0227'!BP19</f>
        <v>50000</v>
      </c>
      <c r="BQ19" s="30">
        <f t="shared" si="1"/>
        <v>50000</v>
      </c>
      <c r="BR19" s="43">
        <v>50000</v>
      </c>
      <c r="BS19" s="20"/>
      <c r="BT19" s="21"/>
      <c r="BU19" s="22"/>
      <c r="BV19" s="23"/>
      <c r="BX19" s="31"/>
    </row>
    <row r="20" spans="1:76" ht="21" customHeight="1" x14ac:dyDescent="0.3">
      <c r="A20" s="56">
        <v>9</v>
      </c>
      <c r="B20" s="57"/>
      <c r="C20" s="58"/>
      <c r="D20" s="154" t="s">
        <v>90</v>
      </c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6"/>
      <c r="AE20" s="65" t="s">
        <v>33</v>
      </c>
      <c r="AF20" s="63"/>
      <c r="AG20" s="63"/>
      <c r="AH20" s="64"/>
      <c r="AI20" s="59">
        <v>68</v>
      </c>
      <c r="AJ20" s="60"/>
      <c r="AK20" s="60"/>
      <c r="AL20" s="60"/>
      <c r="AM20" s="60"/>
      <c r="AN20" s="60"/>
      <c r="AO20" s="60"/>
      <c r="AP20" s="60"/>
      <c r="AQ20" s="61"/>
      <c r="AR20" s="59"/>
      <c r="AS20" s="60"/>
      <c r="AT20" s="60"/>
      <c r="AU20" s="60"/>
      <c r="AV20" s="60"/>
      <c r="AW20" s="60"/>
      <c r="AX20" s="60"/>
      <c r="AY20" s="60"/>
      <c r="AZ20" s="61"/>
      <c r="BA20" s="62">
        <f>AR20+'0227'!BA20</f>
        <v>68</v>
      </c>
      <c r="BB20" s="63"/>
      <c r="BC20" s="63"/>
      <c r="BD20" s="63"/>
      <c r="BE20" s="63"/>
      <c r="BF20" s="63"/>
      <c r="BG20" s="63"/>
      <c r="BH20" s="63"/>
      <c r="BI20" s="64"/>
      <c r="BJ20" s="65"/>
      <c r="BK20" s="63"/>
      <c r="BL20" s="63"/>
      <c r="BM20" s="64"/>
      <c r="BN20" s="11">
        <v>1200</v>
      </c>
      <c r="BO20" s="29">
        <f t="shared" si="0"/>
        <v>0</v>
      </c>
      <c r="BP20" s="11">
        <f>BO20+'0227'!BP20</f>
        <v>81600</v>
      </c>
      <c r="BQ20" s="30">
        <f t="shared" si="1"/>
        <v>81600</v>
      </c>
      <c r="BR20" s="43">
        <v>81600</v>
      </c>
      <c r="BS20" s="20"/>
      <c r="BT20" s="21"/>
      <c r="BU20" s="22"/>
      <c r="BV20" s="23"/>
      <c r="BX20" s="31"/>
    </row>
    <row r="21" spans="1:76" ht="21" customHeight="1" x14ac:dyDescent="0.3">
      <c r="A21" s="56">
        <v>10</v>
      </c>
      <c r="B21" s="57"/>
      <c r="C21" s="58"/>
      <c r="D21" s="154" t="s">
        <v>91</v>
      </c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6"/>
      <c r="AE21" s="65" t="s">
        <v>33</v>
      </c>
      <c r="AF21" s="63"/>
      <c r="AG21" s="63"/>
      <c r="AH21" s="64"/>
      <c r="AI21" s="59">
        <v>68</v>
      </c>
      <c r="AJ21" s="60"/>
      <c r="AK21" s="60"/>
      <c r="AL21" s="60"/>
      <c r="AM21" s="60"/>
      <c r="AN21" s="60"/>
      <c r="AO21" s="60"/>
      <c r="AP21" s="60"/>
      <c r="AQ21" s="61"/>
      <c r="AR21" s="59"/>
      <c r="AS21" s="60"/>
      <c r="AT21" s="60"/>
      <c r="AU21" s="60"/>
      <c r="AV21" s="60"/>
      <c r="AW21" s="60"/>
      <c r="AX21" s="60"/>
      <c r="AY21" s="60"/>
      <c r="AZ21" s="61"/>
      <c r="BA21" s="62">
        <f>AR21+'0227'!BA21</f>
        <v>68</v>
      </c>
      <c r="BB21" s="63"/>
      <c r="BC21" s="63"/>
      <c r="BD21" s="63"/>
      <c r="BE21" s="63"/>
      <c r="BF21" s="63"/>
      <c r="BG21" s="63"/>
      <c r="BH21" s="63"/>
      <c r="BI21" s="64"/>
      <c r="BJ21" s="65"/>
      <c r="BK21" s="63"/>
      <c r="BL21" s="63"/>
      <c r="BM21" s="64"/>
      <c r="BN21" s="11">
        <v>3000</v>
      </c>
      <c r="BO21" s="29">
        <f t="shared" si="0"/>
        <v>0</v>
      </c>
      <c r="BP21" s="11">
        <f>BO21+'0227'!BP21</f>
        <v>204000</v>
      </c>
      <c r="BQ21" s="30">
        <f t="shared" si="1"/>
        <v>204000</v>
      </c>
      <c r="BR21" s="43">
        <v>204000</v>
      </c>
      <c r="BS21" s="20"/>
      <c r="BT21" s="21"/>
      <c r="BU21" s="22"/>
      <c r="BV21" s="23"/>
      <c r="BX21" s="31"/>
    </row>
    <row r="22" spans="1:76" ht="48" customHeight="1" x14ac:dyDescent="0.3">
      <c r="A22" s="56">
        <v>11</v>
      </c>
      <c r="B22" s="57"/>
      <c r="C22" s="58"/>
      <c r="D22" s="191" t="s">
        <v>92</v>
      </c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3"/>
      <c r="AE22" s="65" t="s">
        <v>34</v>
      </c>
      <c r="AF22" s="63"/>
      <c r="AG22" s="63"/>
      <c r="AH22" s="64"/>
      <c r="AI22" s="59">
        <v>1</v>
      </c>
      <c r="AJ22" s="60"/>
      <c r="AK22" s="60"/>
      <c r="AL22" s="60"/>
      <c r="AM22" s="60"/>
      <c r="AN22" s="60"/>
      <c r="AO22" s="60"/>
      <c r="AP22" s="60"/>
      <c r="AQ22" s="61"/>
      <c r="AR22" s="59"/>
      <c r="AS22" s="60"/>
      <c r="AT22" s="60"/>
      <c r="AU22" s="60"/>
      <c r="AV22" s="60"/>
      <c r="AW22" s="60"/>
      <c r="AX22" s="60"/>
      <c r="AY22" s="60"/>
      <c r="AZ22" s="61"/>
      <c r="BA22" s="62">
        <f>AR22+'0227'!BA22</f>
        <v>0</v>
      </c>
      <c r="BB22" s="63"/>
      <c r="BC22" s="63"/>
      <c r="BD22" s="63"/>
      <c r="BE22" s="63"/>
      <c r="BF22" s="63"/>
      <c r="BG22" s="63"/>
      <c r="BH22" s="63"/>
      <c r="BI22" s="64"/>
      <c r="BJ22" s="65"/>
      <c r="BK22" s="63"/>
      <c r="BL22" s="63"/>
      <c r="BM22" s="64"/>
      <c r="BN22" s="11">
        <v>20000</v>
      </c>
      <c r="BO22" s="29">
        <f t="shared" si="0"/>
        <v>0</v>
      </c>
      <c r="BP22" s="11">
        <f>BO22+'0227'!BP22</f>
        <v>0</v>
      </c>
      <c r="BQ22" s="30">
        <f t="shared" si="1"/>
        <v>0</v>
      </c>
      <c r="BR22" s="43">
        <v>20000</v>
      </c>
      <c r="BS22" s="20"/>
      <c r="BT22" s="21"/>
      <c r="BU22" s="22"/>
      <c r="BV22" s="23"/>
      <c r="BX22" s="31"/>
    </row>
    <row r="23" spans="1:76" ht="21" customHeight="1" x14ac:dyDescent="0.3">
      <c r="A23" s="56">
        <v>12</v>
      </c>
      <c r="B23" s="57"/>
      <c r="C23" s="58"/>
      <c r="D23" s="154" t="s">
        <v>93</v>
      </c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6"/>
      <c r="AE23" s="65" t="s">
        <v>32</v>
      </c>
      <c r="AF23" s="63"/>
      <c r="AG23" s="63"/>
      <c r="AH23" s="64"/>
      <c r="AI23" s="59">
        <v>1</v>
      </c>
      <c r="AJ23" s="60"/>
      <c r="AK23" s="60"/>
      <c r="AL23" s="60"/>
      <c r="AM23" s="60"/>
      <c r="AN23" s="60"/>
      <c r="AO23" s="60"/>
      <c r="AP23" s="60"/>
      <c r="AQ23" s="61"/>
      <c r="AR23" s="59"/>
      <c r="AS23" s="60"/>
      <c r="AT23" s="60"/>
      <c r="AU23" s="60"/>
      <c r="AV23" s="60"/>
      <c r="AW23" s="60"/>
      <c r="AX23" s="60"/>
      <c r="AY23" s="60"/>
      <c r="AZ23" s="61"/>
      <c r="BA23" s="62">
        <f>AR23+'0227'!BA23</f>
        <v>0.5</v>
      </c>
      <c r="BB23" s="63"/>
      <c r="BC23" s="63"/>
      <c r="BD23" s="63"/>
      <c r="BE23" s="63"/>
      <c r="BF23" s="63"/>
      <c r="BG23" s="63"/>
      <c r="BH23" s="63"/>
      <c r="BI23" s="64"/>
      <c r="BJ23" s="65"/>
      <c r="BK23" s="63"/>
      <c r="BL23" s="63"/>
      <c r="BM23" s="64"/>
      <c r="BN23" s="11">
        <v>68000</v>
      </c>
      <c r="BO23" s="29">
        <f t="shared" si="0"/>
        <v>0</v>
      </c>
      <c r="BP23" s="11">
        <f>BO23+'0227'!BP23</f>
        <v>34000</v>
      </c>
      <c r="BQ23" s="30">
        <f t="shared" si="1"/>
        <v>34000</v>
      </c>
      <c r="BR23" s="43">
        <v>68000</v>
      </c>
      <c r="BS23" s="20"/>
      <c r="BT23" s="21"/>
      <c r="BU23" s="22"/>
      <c r="BV23" s="23"/>
      <c r="BX23" s="31"/>
    </row>
    <row r="24" spans="1:76" ht="21" customHeight="1" x14ac:dyDescent="0.3">
      <c r="A24" s="56">
        <v>13</v>
      </c>
      <c r="B24" s="57"/>
      <c r="C24" s="58"/>
      <c r="D24" s="154" t="s">
        <v>94</v>
      </c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6"/>
      <c r="AE24" s="65" t="s">
        <v>32</v>
      </c>
      <c r="AF24" s="63"/>
      <c r="AG24" s="63"/>
      <c r="AH24" s="64"/>
      <c r="AI24" s="59">
        <v>1</v>
      </c>
      <c r="AJ24" s="60"/>
      <c r="AK24" s="60"/>
      <c r="AL24" s="60"/>
      <c r="AM24" s="60"/>
      <c r="AN24" s="60"/>
      <c r="AO24" s="60"/>
      <c r="AP24" s="60"/>
      <c r="AQ24" s="61"/>
      <c r="AR24" s="59"/>
      <c r="AS24" s="60"/>
      <c r="AT24" s="60"/>
      <c r="AU24" s="60"/>
      <c r="AV24" s="60"/>
      <c r="AW24" s="60"/>
      <c r="AX24" s="60"/>
      <c r="AY24" s="60"/>
      <c r="AZ24" s="61"/>
      <c r="BA24" s="62">
        <f>AR24+'0227'!BA24</f>
        <v>1</v>
      </c>
      <c r="BB24" s="63"/>
      <c r="BC24" s="63"/>
      <c r="BD24" s="63"/>
      <c r="BE24" s="63"/>
      <c r="BF24" s="63"/>
      <c r="BG24" s="63"/>
      <c r="BH24" s="63"/>
      <c r="BI24" s="64"/>
      <c r="BJ24" s="65"/>
      <c r="BK24" s="63"/>
      <c r="BL24" s="63"/>
      <c r="BM24" s="64"/>
      <c r="BN24" s="11">
        <v>42839</v>
      </c>
      <c r="BO24" s="29">
        <f t="shared" si="0"/>
        <v>0</v>
      </c>
      <c r="BP24" s="11">
        <f>BO24+'0227'!BP24</f>
        <v>42839</v>
      </c>
      <c r="BQ24" s="30">
        <f t="shared" si="1"/>
        <v>42839</v>
      </c>
      <c r="BR24" s="43">
        <v>42839</v>
      </c>
      <c r="BS24" s="20"/>
      <c r="BT24" s="21"/>
      <c r="BU24" s="22"/>
      <c r="BV24" s="23"/>
      <c r="BX24" s="31"/>
    </row>
    <row r="25" spans="1:76" ht="21" customHeight="1" x14ac:dyDescent="0.3">
      <c r="A25" s="56">
        <v>14</v>
      </c>
      <c r="B25" s="57"/>
      <c r="C25" s="58"/>
      <c r="D25" s="154" t="s">
        <v>95</v>
      </c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6"/>
      <c r="AE25" s="65" t="s">
        <v>32</v>
      </c>
      <c r="AF25" s="63"/>
      <c r="AG25" s="63"/>
      <c r="AH25" s="64"/>
      <c r="AI25" s="59">
        <v>1</v>
      </c>
      <c r="AJ25" s="60"/>
      <c r="AK25" s="60"/>
      <c r="AL25" s="60"/>
      <c r="AM25" s="60"/>
      <c r="AN25" s="60"/>
      <c r="AO25" s="60"/>
      <c r="AP25" s="60"/>
      <c r="AQ25" s="61"/>
      <c r="AR25" s="59"/>
      <c r="AS25" s="60"/>
      <c r="AT25" s="60"/>
      <c r="AU25" s="60"/>
      <c r="AV25" s="60"/>
      <c r="AW25" s="60"/>
      <c r="AX25" s="60"/>
      <c r="AY25" s="60"/>
      <c r="AZ25" s="61"/>
      <c r="BA25" s="62">
        <f>AR25+'0227'!BA25</f>
        <v>1</v>
      </c>
      <c r="BB25" s="63"/>
      <c r="BC25" s="63"/>
      <c r="BD25" s="63"/>
      <c r="BE25" s="63"/>
      <c r="BF25" s="63"/>
      <c r="BG25" s="63"/>
      <c r="BH25" s="63"/>
      <c r="BI25" s="64"/>
      <c r="BJ25" s="65"/>
      <c r="BK25" s="63"/>
      <c r="BL25" s="63"/>
      <c r="BM25" s="64"/>
      <c r="BN25" s="11">
        <v>1440</v>
      </c>
      <c r="BO25" s="29">
        <f t="shared" si="0"/>
        <v>0</v>
      </c>
      <c r="BP25" s="11">
        <f>BO25+'0227'!BP25</f>
        <v>1440</v>
      </c>
      <c r="BQ25" s="30">
        <f t="shared" si="1"/>
        <v>1440</v>
      </c>
      <c r="BR25" s="43">
        <v>1440</v>
      </c>
      <c r="BS25" s="20"/>
      <c r="BT25" s="21"/>
      <c r="BU25" s="22"/>
      <c r="BV25" s="23"/>
      <c r="BX25" s="31"/>
    </row>
    <row r="26" spans="1:76" ht="21" customHeight="1" x14ac:dyDescent="0.3">
      <c r="A26" s="56"/>
      <c r="B26" s="57"/>
      <c r="C26" s="58"/>
      <c r="D26" s="66" t="s">
        <v>106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8"/>
      <c r="AR26" s="59"/>
      <c r="AS26" s="60"/>
      <c r="AT26" s="60"/>
      <c r="AU26" s="60"/>
      <c r="AV26" s="60"/>
      <c r="AW26" s="60"/>
      <c r="AX26" s="60"/>
      <c r="AY26" s="60"/>
      <c r="AZ26" s="61"/>
      <c r="BA26" s="62"/>
      <c r="BB26" s="63"/>
      <c r="BC26" s="63"/>
      <c r="BD26" s="63"/>
      <c r="BE26" s="63"/>
      <c r="BF26" s="63"/>
      <c r="BG26" s="63"/>
      <c r="BH26" s="63"/>
      <c r="BI26" s="64"/>
      <c r="BJ26" s="65"/>
      <c r="BK26" s="63"/>
      <c r="BL26" s="63"/>
      <c r="BM26" s="64"/>
      <c r="BN26" s="11"/>
      <c r="BO26" s="45">
        <f>SUM(BO12:BO25)</f>
        <v>0</v>
      </c>
      <c r="BP26" s="32">
        <f>SUM(BP12:BP25)</f>
        <v>642979</v>
      </c>
      <c r="BQ26" s="46">
        <f t="shared" si="1"/>
        <v>642979</v>
      </c>
      <c r="BR26" s="44">
        <f>SUM(BR12:BR25)</f>
        <v>776279</v>
      </c>
      <c r="BS26" s="20"/>
      <c r="BT26" s="21"/>
      <c r="BU26" s="22"/>
      <c r="BV26" s="23"/>
      <c r="BX26" s="31"/>
    </row>
    <row r="27" spans="1:76" ht="21" customHeight="1" x14ac:dyDescent="0.3">
      <c r="A27" s="56" t="s">
        <v>101</v>
      </c>
      <c r="B27" s="57"/>
      <c r="C27" s="58"/>
      <c r="D27" s="154" t="s">
        <v>96</v>
      </c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6"/>
      <c r="AE27" s="65" t="s">
        <v>32</v>
      </c>
      <c r="AF27" s="63"/>
      <c r="AG27" s="63"/>
      <c r="AH27" s="64"/>
      <c r="AI27" s="59">
        <v>1</v>
      </c>
      <c r="AJ27" s="60"/>
      <c r="AK27" s="60"/>
      <c r="AL27" s="60"/>
      <c r="AM27" s="60"/>
      <c r="AN27" s="60"/>
      <c r="AO27" s="60"/>
      <c r="AP27" s="60"/>
      <c r="AQ27" s="61"/>
      <c r="AR27" s="59">
        <f>SUM(BO27/BN27)</f>
        <v>0</v>
      </c>
      <c r="AS27" s="60"/>
      <c r="AT27" s="60"/>
      <c r="AU27" s="60"/>
      <c r="AV27" s="60"/>
      <c r="AW27" s="60"/>
      <c r="AX27" s="60"/>
      <c r="AY27" s="60"/>
      <c r="AZ27" s="61"/>
      <c r="BA27" s="62">
        <f>AR27+'0227'!BA27</f>
        <v>0.82002061324400932</v>
      </c>
      <c r="BB27" s="63"/>
      <c r="BC27" s="63"/>
      <c r="BD27" s="63"/>
      <c r="BE27" s="63"/>
      <c r="BF27" s="63"/>
      <c r="BG27" s="63"/>
      <c r="BH27" s="63"/>
      <c r="BI27" s="64"/>
      <c r="BJ27" s="65"/>
      <c r="BK27" s="63"/>
      <c r="BL27" s="63"/>
      <c r="BM27" s="64"/>
      <c r="BN27" s="11">
        <v>7762</v>
      </c>
      <c r="BO27" s="29">
        <v>0</v>
      </c>
      <c r="BP27" s="11">
        <f>BO27+'0227'!BP27</f>
        <v>6365</v>
      </c>
      <c r="BQ27" s="30">
        <f t="shared" si="1"/>
        <v>6365</v>
      </c>
      <c r="BR27" s="43">
        <v>7762</v>
      </c>
      <c r="BS27" s="48">
        <v>0.01</v>
      </c>
      <c r="BT27" s="21"/>
      <c r="BU27" s="22"/>
      <c r="BV27" s="23"/>
      <c r="BX27" s="31"/>
    </row>
    <row r="28" spans="1:76" ht="21" customHeight="1" x14ac:dyDescent="0.3">
      <c r="A28" s="56" t="s">
        <v>102</v>
      </c>
      <c r="B28" s="57"/>
      <c r="C28" s="58"/>
      <c r="D28" s="154" t="s">
        <v>97</v>
      </c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6"/>
      <c r="AE28" s="65" t="s">
        <v>32</v>
      </c>
      <c r="AF28" s="63"/>
      <c r="AG28" s="63"/>
      <c r="AH28" s="64"/>
      <c r="AI28" s="59">
        <v>1</v>
      </c>
      <c r="AJ28" s="60"/>
      <c r="AK28" s="60"/>
      <c r="AL28" s="60"/>
      <c r="AM28" s="60"/>
      <c r="AN28" s="60"/>
      <c r="AO28" s="60"/>
      <c r="AP28" s="60"/>
      <c r="AQ28" s="61"/>
      <c r="AR28" s="59">
        <f>SUM(BO28/BN28)</f>
        <v>0</v>
      </c>
      <c r="AS28" s="60"/>
      <c r="AT28" s="60"/>
      <c r="AU28" s="60"/>
      <c r="AV28" s="60"/>
      <c r="AW28" s="60"/>
      <c r="AX28" s="60"/>
      <c r="AY28" s="60"/>
      <c r="AZ28" s="61"/>
      <c r="BA28" s="62">
        <f>AR28+'0227'!BA28</f>
        <v>0.82004379750096612</v>
      </c>
      <c r="BB28" s="63"/>
      <c r="BC28" s="63"/>
      <c r="BD28" s="63"/>
      <c r="BE28" s="63"/>
      <c r="BF28" s="63"/>
      <c r="BG28" s="63"/>
      <c r="BH28" s="63"/>
      <c r="BI28" s="64"/>
      <c r="BJ28" s="65"/>
      <c r="BK28" s="63"/>
      <c r="BL28" s="63"/>
      <c r="BM28" s="64"/>
      <c r="BN28" s="11">
        <v>7763</v>
      </c>
      <c r="BO28" s="29">
        <v>0</v>
      </c>
      <c r="BP28" s="11">
        <f>BO28+'0227'!BP28</f>
        <v>6366</v>
      </c>
      <c r="BQ28" s="30">
        <f t="shared" si="1"/>
        <v>6366</v>
      </c>
      <c r="BR28" s="43">
        <v>7763</v>
      </c>
      <c r="BS28" s="48">
        <v>0.01</v>
      </c>
      <c r="BT28" s="21"/>
      <c r="BU28" s="22"/>
      <c r="BV28" s="23"/>
      <c r="BX28" s="31"/>
    </row>
    <row r="29" spans="1:76" ht="21" customHeight="1" x14ac:dyDescent="0.3">
      <c r="A29" s="56" t="s">
        <v>103</v>
      </c>
      <c r="B29" s="57"/>
      <c r="C29" s="58"/>
      <c r="D29" s="154" t="s">
        <v>98</v>
      </c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6"/>
      <c r="AE29" s="65" t="s">
        <v>32</v>
      </c>
      <c r="AF29" s="63"/>
      <c r="AG29" s="63"/>
      <c r="AH29" s="64"/>
      <c r="AI29" s="59">
        <v>1</v>
      </c>
      <c r="AJ29" s="60"/>
      <c r="AK29" s="60"/>
      <c r="AL29" s="60"/>
      <c r="AM29" s="60"/>
      <c r="AN29" s="60"/>
      <c r="AO29" s="60"/>
      <c r="AP29" s="60"/>
      <c r="AQ29" s="61"/>
      <c r="AR29" s="59">
        <f>SUM(BO29/BN29)</f>
        <v>0</v>
      </c>
      <c r="AS29" s="60"/>
      <c r="AT29" s="60"/>
      <c r="AU29" s="60"/>
      <c r="AV29" s="60"/>
      <c r="AW29" s="60"/>
      <c r="AX29" s="60"/>
      <c r="AY29" s="60"/>
      <c r="AZ29" s="61"/>
      <c r="BA29" s="62">
        <f>AR29+'0227'!BA29</f>
        <v>0.81999705546762858</v>
      </c>
      <c r="BB29" s="63"/>
      <c r="BC29" s="63"/>
      <c r="BD29" s="63"/>
      <c r="BE29" s="63"/>
      <c r="BF29" s="63"/>
      <c r="BG29" s="63"/>
      <c r="BH29" s="63"/>
      <c r="BI29" s="64"/>
      <c r="BJ29" s="65"/>
      <c r="BK29" s="63"/>
      <c r="BL29" s="63"/>
      <c r="BM29" s="64"/>
      <c r="BN29" s="11">
        <v>54338</v>
      </c>
      <c r="BO29" s="29">
        <v>0</v>
      </c>
      <c r="BP29" s="11">
        <f>BO29+'0227'!BP29</f>
        <v>44557</v>
      </c>
      <c r="BQ29" s="30">
        <f t="shared" si="1"/>
        <v>44557</v>
      </c>
      <c r="BR29" s="43">
        <v>54338</v>
      </c>
      <c r="BS29" s="48">
        <v>7.0000000000000007E-2</v>
      </c>
      <c r="BT29" s="21"/>
      <c r="BU29" s="22"/>
      <c r="BV29" s="23"/>
      <c r="BX29" s="31"/>
    </row>
    <row r="30" spans="1:76" ht="21" customHeight="1" x14ac:dyDescent="0.3">
      <c r="A30" s="56" t="s">
        <v>104</v>
      </c>
      <c r="B30" s="57"/>
      <c r="C30" s="58"/>
      <c r="D30" s="154" t="s">
        <v>99</v>
      </c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6"/>
      <c r="AE30" s="65" t="s">
        <v>32</v>
      </c>
      <c r="AF30" s="63"/>
      <c r="AG30" s="63"/>
      <c r="AH30" s="64"/>
      <c r="AI30" s="59">
        <v>1</v>
      </c>
      <c r="AJ30" s="60"/>
      <c r="AK30" s="60"/>
      <c r="AL30" s="60"/>
      <c r="AM30" s="60"/>
      <c r="AN30" s="60"/>
      <c r="AO30" s="60"/>
      <c r="AP30" s="60"/>
      <c r="AQ30" s="61"/>
      <c r="AR30" s="59">
        <v>0</v>
      </c>
      <c r="AS30" s="60"/>
      <c r="AT30" s="60"/>
      <c r="AU30" s="60"/>
      <c r="AV30" s="60"/>
      <c r="AW30" s="60"/>
      <c r="AX30" s="60"/>
      <c r="AY30" s="60"/>
      <c r="AZ30" s="61"/>
      <c r="BA30" s="62">
        <f>AR30+'0227'!BA30</f>
        <v>1</v>
      </c>
      <c r="BB30" s="63"/>
      <c r="BC30" s="63"/>
      <c r="BD30" s="63"/>
      <c r="BE30" s="63"/>
      <c r="BF30" s="63"/>
      <c r="BG30" s="63"/>
      <c r="BH30" s="63"/>
      <c r="BI30" s="64"/>
      <c r="BJ30" s="65"/>
      <c r="BK30" s="63"/>
      <c r="BL30" s="63"/>
      <c r="BM30" s="64"/>
      <c r="BN30" s="11">
        <v>3084</v>
      </c>
      <c r="BO30" s="29">
        <f t="shared" si="0"/>
        <v>0</v>
      </c>
      <c r="BP30" s="11">
        <f>BO30+'0227'!BP30</f>
        <v>3084</v>
      </c>
      <c r="BQ30" s="30">
        <f t="shared" si="1"/>
        <v>3084</v>
      </c>
      <c r="BR30" s="43">
        <v>3084</v>
      </c>
      <c r="BS30" s="55">
        <f>SUM(BO26:BO29)</f>
        <v>0</v>
      </c>
      <c r="BT30" s="49">
        <f>SUM(BR26:BR30)</f>
        <v>849226</v>
      </c>
      <c r="BU30" s="22"/>
      <c r="BV30" s="23"/>
      <c r="BX30" s="31"/>
    </row>
    <row r="31" spans="1:76" ht="21" customHeight="1" x14ac:dyDescent="0.3">
      <c r="A31" s="56" t="s">
        <v>105</v>
      </c>
      <c r="B31" s="57"/>
      <c r="C31" s="58"/>
      <c r="D31" s="154" t="s">
        <v>100</v>
      </c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6"/>
      <c r="AE31" s="65" t="s">
        <v>32</v>
      </c>
      <c r="AF31" s="63"/>
      <c r="AG31" s="63"/>
      <c r="AH31" s="64"/>
      <c r="AI31" s="59">
        <v>1</v>
      </c>
      <c r="AJ31" s="60"/>
      <c r="AK31" s="60"/>
      <c r="AL31" s="60"/>
      <c r="AM31" s="60"/>
      <c r="AN31" s="60"/>
      <c r="AO31" s="60"/>
      <c r="AP31" s="60"/>
      <c r="AQ31" s="61"/>
      <c r="AR31" s="59">
        <f>SUM(BO31/BN31)</f>
        <v>0</v>
      </c>
      <c r="AS31" s="60"/>
      <c r="AT31" s="60"/>
      <c r="AU31" s="60"/>
      <c r="AV31" s="60"/>
      <c r="AW31" s="60"/>
      <c r="AX31" s="60"/>
      <c r="AY31" s="60"/>
      <c r="AZ31" s="61"/>
      <c r="BA31" s="62">
        <f>AR31+'0227'!BA31</f>
        <v>0.82009952897953409</v>
      </c>
      <c r="BB31" s="63"/>
      <c r="BC31" s="63"/>
      <c r="BD31" s="63"/>
      <c r="BE31" s="63"/>
      <c r="BF31" s="63"/>
      <c r="BG31" s="63"/>
      <c r="BH31" s="63"/>
      <c r="BI31" s="64"/>
      <c r="BJ31" s="65"/>
      <c r="BK31" s="63"/>
      <c r="BL31" s="63"/>
      <c r="BM31" s="64"/>
      <c r="BN31" s="11">
        <v>42461</v>
      </c>
      <c r="BO31" s="29">
        <v>0</v>
      </c>
      <c r="BP31" s="11">
        <f>BO31+'0227'!BP31</f>
        <v>34818</v>
      </c>
      <c r="BQ31" s="30">
        <f t="shared" si="1"/>
        <v>34818</v>
      </c>
      <c r="BR31" s="43">
        <v>42461</v>
      </c>
      <c r="BS31" s="48">
        <v>0.05</v>
      </c>
      <c r="BT31" s="51">
        <f>SUM(BO26:BO30)</f>
        <v>0</v>
      </c>
      <c r="BU31" s="22"/>
      <c r="BV31" s="23"/>
      <c r="BX31" s="31"/>
    </row>
    <row r="32" spans="1:76" ht="21" customHeight="1" x14ac:dyDescent="0.3">
      <c r="A32" s="56"/>
      <c r="B32" s="57"/>
      <c r="C32" s="58"/>
      <c r="D32" s="66" t="s">
        <v>107</v>
      </c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8"/>
      <c r="AR32" s="59"/>
      <c r="AS32" s="60"/>
      <c r="AT32" s="60"/>
      <c r="AU32" s="60"/>
      <c r="AV32" s="60"/>
      <c r="AW32" s="60"/>
      <c r="AX32" s="60"/>
      <c r="AY32" s="60"/>
      <c r="AZ32" s="61"/>
      <c r="BA32" s="62"/>
      <c r="BB32" s="63"/>
      <c r="BC32" s="63"/>
      <c r="BD32" s="63"/>
      <c r="BE32" s="63"/>
      <c r="BF32" s="63"/>
      <c r="BG32" s="63"/>
      <c r="BH32" s="63"/>
      <c r="BI32" s="64"/>
      <c r="BJ32" s="65"/>
      <c r="BK32" s="63"/>
      <c r="BL32" s="63"/>
      <c r="BM32" s="64"/>
      <c r="BN32" s="11"/>
      <c r="BO32" s="44">
        <f t="shared" ref="BO32:BQ32" si="2">SUM(BO26:BO31)</f>
        <v>0</v>
      </c>
      <c r="BP32" s="44">
        <f t="shared" si="2"/>
        <v>738169</v>
      </c>
      <c r="BQ32" s="44">
        <f t="shared" si="2"/>
        <v>738169</v>
      </c>
      <c r="BR32" s="44">
        <f>SUM(BR26:BR31)</f>
        <v>891687</v>
      </c>
      <c r="BS32" s="20"/>
      <c r="BT32" s="21"/>
      <c r="BU32" s="22"/>
      <c r="BV32" s="23"/>
      <c r="BX32" s="31"/>
    </row>
    <row r="33" spans="1:77" ht="21" customHeight="1" x14ac:dyDescent="0.3">
      <c r="A33" s="143"/>
      <c r="B33" s="144"/>
      <c r="C33" s="144"/>
      <c r="D33" s="145" t="s">
        <v>35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7"/>
      <c r="AF33" s="147"/>
      <c r="AG33" s="147"/>
      <c r="AH33" s="147"/>
      <c r="AI33" s="127"/>
      <c r="AJ33" s="128"/>
      <c r="AK33" s="128"/>
      <c r="AL33" s="128"/>
      <c r="AM33" s="128"/>
      <c r="AN33" s="128"/>
      <c r="AO33" s="128"/>
      <c r="AP33" s="128"/>
      <c r="AQ33" s="129"/>
      <c r="AR33" s="151">
        <f>BO32</f>
        <v>0</v>
      </c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3"/>
      <c r="BJ33" s="85"/>
      <c r="BK33" s="86"/>
      <c r="BL33" s="86"/>
      <c r="BM33" s="87"/>
      <c r="BN33" s="11"/>
      <c r="BO33" s="25"/>
      <c r="BP33" s="25"/>
      <c r="BR33" s="19"/>
      <c r="BS33" s="20"/>
      <c r="BT33" s="21"/>
      <c r="BU33" s="22"/>
      <c r="BV33" s="23"/>
      <c r="BY33" s="6"/>
    </row>
    <row r="34" spans="1:77" ht="21" customHeight="1" thickBot="1" x14ac:dyDescent="0.35">
      <c r="A34" s="143"/>
      <c r="B34" s="144"/>
      <c r="C34" s="144"/>
      <c r="D34" s="145" t="s">
        <v>36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7"/>
      <c r="AF34" s="147"/>
      <c r="AG34" s="147"/>
      <c r="AH34" s="147"/>
      <c r="AI34" s="127"/>
      <c r="AJ34" s="128"/>
      <c r="AK34" s="128"/>
      <c r="AL34" s="128"/>
      <c r="AM34" s="128"/>
      <c r="AN34" s="128"/>
      <c r="AO34" s="128"/>
      <c r="AP34" s="128"/>
      <c r="AQ34" s="129"/>
      <c r="AR34" s="148">
        <f>BP32</f>
        <v>738169</v>
      </c>
      <c r="AS34" s="149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50"/>
      <c r="BJ34" s="85"/>
      <c r="BK34" s="86"/>
      <c r="BL34" s="86"/>
      <c r="BM34" s="87"/>
      <c r="BN34" s="33" t="s">
        <v>108</v>
      </c>
      <c r="BO34" s="33" t="s">
        <v>37</v>
      </c>
      <c r="BP34" s="34" t="s">
        <v>38</v>
      </c>
      <c r="BR34" s="19"/>
      <c r="BS34" s="20"/>
      <c r="BT34" s="35"/>
      <c r="BU34" s="22"/>
      <c r="BV34" s="23"/>
    </row>
    <row r="35" spans="1:77" ht="21" customHeight="1" x14ac:dyDescent="0.3">
      <c r="A35" s="131" t="s">
        <v>39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3"/>
      <c r="V35" s="134"/>
      <c r="W35" s="135"/>
      <c r="X35" s="136"/>
      <c r="Y35" s="137"/>
      <c r="Z35" s="138"/>
      <c r="AA35" s="138"/>
      <c r="AB35" s="138"/>
      <c r="AC35" s="138"/>
      <c r="AD35" s="138"/>
      <c r="AE35" s="138"/>
      <c r="AF35" s="138"/>
      <c r="AG35" s="138"/>
      <c r="AH35" s="138"/>
      <c r="AI35" s="139"/>
      <c r="AJ35" s="140"/>
      <c r="AK35" s="140"/>
      <c r="AL35" s="140"/>
      <c r="AM35" s="140"/>
      <c r="AN35" s="140"/>
      <c r="AO35" s="140"/>
      <c r="AP35" s="140"/>
      <c r="AQ35" s="141"/>
      <c r="AR35" s="122"/>
      <c r="AS35" s="123"/>
      <c r="AT35" s="123"/>
      <c r="AU35" s="123"/>
      <c r="AV35" s="123"/>
      <c r="AW35" s="123"/>
      <c r="AX35" s="123"/>
      <c r="AY35" s="123"/>
      <c r="AZ35" s="142"/>
      <c r="BA35" s="122"/>
      <c r="BB35" s="123"/>
      <c r="BC35" s="123"/>
      <c r="BD35" s="123"/>
      <c r="BE35" s="123"/>
      <c r="BF35" s="123"/>
      <c r="BG35" s="123"/>
      <c r="BH35" s="123"/>
      <c r="BI35" s="142"/>
      <c r="BJ35" s="122"/>
      <c r="BK35" s="123"/>
      <c r="BL35" s="123"/>
      <c r="BM35" s="124"/>
      <c r="BN35" s="33"/>
      <c r="BO35" s="33"/>
      <c r="BP35" s="34"/>
      <c r="BQ35" s="36"/>
      <c r="BR35" s="19"/>
      <c r="BS35" s="20"/>
      <c r="BU35" s="22"/>
      <c r="BV35" s="23"/>
      <c r="BX35" s="37"/>
    </row>
    <row r="36" spans="1:77" ht="21" customHeight="1" x14ac:dyDescent="0.3">
      <c r="A36" s="125" t="s">
        <v>40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63"/>
      <c r="W36" s="63"/>
      <c r="X36" s="64"/>
      <c r="Y36" s="100"/>
      <c r="Z36" s="101"/>
      <c r="AA36" s="101"/>
      <c r="AB36" s="101"/>
      <c r="AC36" s="101"/>
      <c r="AD36" s="101"/>
      <c r="AE36" s="101"/>
      <c r="AF36" s="101"/>
      <c r="AG36" s="101"/>
      <c r="AH36" s="126"/>
      <c r="AI36" s="127"/>
      <c r="AJ36" s="128"/>
      <c r="AK36" s="128"/>
      <c r="AL36" s="128"/>
      <c r="AM36" s="128"/>
      <c r="AN36" s="128"/>
      <c r="AO36" s="128"/>
      <c r="AP36" s="128"/>
      <c r="AQ36" s="129"/>
      <c r="AR36" s="85"/>
      <c r="AS36" s="86"/>
      <c r="AT36" s="86"/>
      <c r="AU36" s="86"/>
      <c r="AV36" s="86"/>
      <c r="AW36" s="86"/>
      <c r="AX36" s="86"/>
      <c r="AY36" s="86"/>
      <c r="AZ36" s="87"/>
      <c r="BA36" s="85"/>
      <c r="BB36" s="86"/>
      <c r="BC36" s="86"/>
      <c r="BD36" s="86"/>
      <c r="BE36" s="86"/>
      <c r="BF36" s="86"/>
      <c r="BG36" s="86"/>
      <c r="BH36" s="86"/>
      <c r="BI36" s="87"/>
      <c r="BJ36" s="85"/>
      <c r="BK36" s="86"/>
      <c r="BL36" s="86"/>
      <c r="BM36" s="130"/>
      <c r="BN36" s="33"/>
      <c r="BO36" s="33"/>
      <c r="BP36" s="34"/>
      <c r="BQ36" s="36"/>
      <c r="BR36" s="19"/>
      <c r="BS36" s="20"/>
      <c r="BU36" s="22"/>
      <c r="BV36" s="23"/>
      <c r="BX36" s="37"/>
    </row>
    <row r="37" spans="1:77" ht="21" customHeight="1" thickBot="1" x14ac:dyDescent="0.35">
      <c r="A37" s="115" t="s">
        <v>41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7"/>
      <c r="V37" s="106"/>
      <c r="W37" s="107"/>
      <c r="X37" s="118"/>
      <c r="Y37" s="119"/>
      <c r="Z37" s="120"/>
      <c r="AA37" s="120"/>
      <c r="AB37" s="120"/>
      <c r="AC37" s="120"/>
      <c r="AD37" s="120"/>
      <c r="AE37" s="120"/>
      <c r="AF37" s="120"/>
      <c r="AG37" s="120"/>
      <c r="AH37" s="120"/>
      <c r="AI37" s="119"/>
      <c r="AJ37" s="120"/>
      <c r="AK37" s="120"/>
      <c r="AL37" s="120"/>
      <c r="AM37" s="120"/>
      <c r="AN37" s="120"/>
      <c r="AO37" s="120"/>
      <c r="AP37" s="120"/>
      <c r="AQ37" s="121"/>
      <c r="AR37" s="106"/>
      <c r="AS37" s="107"/>
      <c r="AT37" s="107"/>
      <c r="AU37" s="107"/>
      <c r="AV37" s="107"/>
      <c r="AW37" s="107"/>
      <c r="AX37" s="107"/>
      <c r="AY37" s="107"/>
      <c r="AZ37" s="118"/>
      <c r="BA37" s="106"/>
      <c r="BB37" s="107"/>
      <c r="BC37" s="107"/>
      <c r="BD37" s="107"/>
      <c r="BE37" s="107"/>
      <c r="BF37" s="107"/>
      <c r="BG37" s="107"/>
      <c r="BH37" s="107"/>
      <c r="BI37" s="118"/>
      <c r="BJ37" s="106"/>
      <c r="BK37" s="107"/>
      <c r="BL37" s="107"/>
      <c r="BM37" s="108"/>
      <c r="BN37" s="33"/>
      <c r="BO37" s="33"/>
      <c r="BP37" s="34"/>
      <c r="BQ37" s="36"/>
      <c r="BR37" s="19"/>
      <c r="BS37" s="20"/>
      <c r="BU37" s="22"/>
      <c r="BV37" s="23"/>
      <c r="BX37" s="37"/>
    </row>
    <row r="38" spans="1:77" ht="21" customHeight="1" x14ac:dyDescent="0.3">
      <c r="A38" s="109" t="s">
        <v>42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0"/>
      <c r="BM38" s="111"/>
      <c r="BN38" s="33"/>
      <c r="BO38" s="33"/>
      <c r="BP38" s="34"/>
      <c r="BQ38" s="36"/>
      <c r="BT38"/>
      <c r="BU38"/>
      <c r="BX38" s="37"/>
    </row>
    <row r="39" spans="1:77" ht="21" customHeight="1" x14ac:dyDescent="0.3">
      <c r="A39" s="112" t="s">
        <v>43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4"/>
      <c r="V39" s="65" t="s">
        <v>24</v>
      </c>
      <c r="W39" s="63"/>
      <c r="X39" s="64"/>
      <c r="Y39" s="100" t="s">
        <v>44</v>
      </c>
      <c r="Z39" s="101"/>
      <c r="AA39" s="101"/>
      <c r="AB39" s="101"/>
      <c r="AC39" s="101"/>
      <c r="AD39" s="101"/>
      <c r="AE39" s="101"/>
      <c r="AF39" s="101"/>
      <c r="AG39" s="101"/>
      <c r="AH39" s="101"/>
      <c r="AI39" s="65" t="s">
        <v>45</v>
      </c>
      <c r="AJ39" s="63"/>
      <c r="AK39" s="63"/>
      <c r="AL39" s="63"/>
      <c r="AM39" s="63"/>
      <c r="AN39" s="63"/>
      <c r="AO39" s="63"/>
      <c r="AP39" s="63"/>
      <c r="AQ39" s="63"/>
      <c r="AR39" s="64"/>
      <c r="AS39" s="65" t="s">
        <v>46</v>
      </c>
      <c r="AT39" s="63"/>
      <c r="AU39" s="63"/>
      <c r="AV39" s="63"/>
      <c r="AW39" s="63"/>
      <c r="AX39" s="63"/>
      <c r="AY39" s="63"/>
      <c r="AZ39" s="63"/>
      <c r="BA39" s="63"/>
      <c r="BB39" s="64"/>
      <c r="BC39" s="65" t="s">
        <v>28</v>
      </c>
      <c r="BD39" s="63"/>
      <c r="BE39" s="63"/>
      <c r="BF39" s="63"/>
      <c r="BG39" s="63"/>
      <c r="BH39" s="63"/>
      <c r="BI39" s="63"/>
      <c r="BJ39" s="63"/>
      <c r="BK39" s="63"/>
      <c r="BL39" s="63"/>
      <c r="BM39" s="64"/>
      <c r="BN39" s="33"/>
      <c r="BO39" s="33"/>
      <c r="BP39" s="34"/>
      <c r="BQ39" s="36"/>
      <c r="BU39" s="22"/>
      <c r="BX39" s="37"/>
    </row>
    <row r="40" spans="1:77" ht="21" customHeight="1" x14ac:dyDescent="0.3">
      <c r="A40" s="189" t="s">
        <v>130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05" t="s">
        <v>131</v>
      </c>
      <c r="W40" s="105"/>
      <c r="X40" s="105"/>
      <c r="Y40" s="100">
        <v>1021.95</v>
      </c>
      <c r="Z40" s="101"/>
      <c r="AA40" s="101"/>
      <c r="AB40" s="101"/>
      <c r="AC40" s="101"/>
      <c r="AD40" s="101"/>
      <c r="AE40" s="101"/>
      <c r="AF40" s="101"/>
      <c r="AG40" s="101"/>
      <c r="AH40" s="101"/>
      <c r="AI40" s="65"/>
      <c r="AJ40" s="63"/>
      <c r="AK40" s="63"/>
      <c r="AL40" s="63"/>
      <c r="AM40" s="63"/>
      <c r="AN40" s="63"/>
      <c r="AO40" s="63"/>
      <c r="AP40" s="63"/>
      <c r="AQ40" s="63"/>
      <c r="AR40" s="64"/>
      <c r="AS40" s="65">
        <f>AI40+'0227'!AS40</f>
        <v>462.99</v>
      </c>
      <c r="AT40" s="63"/>
      <c r="AU40" s="63"/>
      <c r="AV40" s="63"/>
      <c r="AW40" s="63"/>
      <c r="AX40" s="63"/>
      <c r="AY40" s="63"/>
      <c r="AZ40" s="63"/>
      <c r="BA40" s="63"/>
      <c r="BB40" s="64"/>
      <c r="BC40" s="65"/>
      <c r="BD40" s="63"/>
      <c r="BE40" s="63"/>
      <c r="BF40" s="63"/>
      <c r="BG40" s="63"/>
      <c r="BH40" s="63"/>
      <c r="BI40" s="63"/>
      <c r="BJ40" s="63"/>
      <c r="BK40" s="63"/>
      <c r="BL40" s="63"/>
      <c r="BM40" s="64"/>
      <c r="BN40" s="33"/>
      <c r="BO40" s="33"/>
      <c r="BP40" s="34"/>
      <c r="BQ40" s="36"/>
      <c r="BU40" s="22"/>
      <c r="BX40" s="37"/>
    </row>
    <row r="41" spans="1:77" ht="21" customHeight="1" x14ac:dyDescent="0.3">
      <c r="A41" s="189" t="s">
        <v>132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05" t="s">
        <v>133</v>
      </c>
      <c r="W41" s="105"/>
      <c r="X41" s="105"/>
      <c r="Y41" s="100">
        <v>14.38</v>
      </c>
      <c r="Z41" s="101"/>
      <c r="AA41" s="101"/>
      <c r="AB41" s="101"/>
      <c r="AC41" s="101"/>
      <c r="AD41" s="101"/>
      <c r="AE41" s="101"/>
      <c r="AF41" s="101"/>
      <c r="AG41" s="101"/>
      <c r="AH41" s="101"/>
      <c r="AI41" s="65"/>
      <c r="AJ41" s="63"/>
      <c r="AK41" s="63"/>
      <c r="AL41" s="63"/>
      <c r="AM41" s="63"/>
      <c r="AN41" s="63"/>
      <c r="AO41" s="63"/>
      <c r="AP41" s="63"/>
      <c r="AQ41" s="63"/>
      <c r="AR41" s="64"/>
      <c r="AS41" s="65">
        <f>AI41+'0227'!AS41</f>
        <v>3.5</v>
      </c>
      <c r="AT41" s="63"/>
      <c r="AU41" s="63"/>
      <c r="AV41" s="63"/>
      <c r="AW41" s="63"/>
      <c r="AX41" s="63"/>
      <c r="AY41" s="63"/>
      <c r="AZ41" s="63"/>
      <c r="BA41" s="63"/>
      <c r="BB41" s="64"/>
      <c r="BC41" s="65"/>
      <c r="BD41" s="63"/>
      <c r="BE41" s="63"/>
      <c r="BF41" s="63"/>
      <c r="BG41" s="63"/>
      <c r="BH41" s="63"/>
      <c r="BI41" s="63"/>
      <c r="BJ41" s="63"/>
      <c r="BK41" s="63"/>
      <c r="BL41" s="63"/>
      <c r="BM41" s="64"/>
      <c r="BN41" s="33"/>
      <c r="BO41" s="33"/>
      <c r="BP41" s="34"/>
      <c r="BQ41" s="36"/>
      <c r="BU41" s="22"/>
      <c r="BX41" s="37"/>
    </row>
    <row r="42" spans="1:77" ht="21" customHeight="1" x14ac:dyDescent="0.3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05"/>
      <c r="W42" s="105"/>
      <c r="X42" s="105"/>
      <c r="Y42" s="100"/>
      <c r="Z42" s="101"/>
      <c r="AA42" s="101"/>
      <c r="AB42" s="101"/>
      <c r="AC42" s="101"/>
      <c r="AD42" s="101"/>
      <c r="AE42" s="101"/>
      <c r="AF42" s="101"/>
      <c r="AG42" s="101"/>
      <c r="AH42" s="101"/>
      <c r="AI42" s="65"/>
      <c r="AJ42" s="63"/>
      <c r="AK42" s="63"/>
      <c r="AL42" s="63"/>
      <c r="AM42" s="63"/>
      <c r="AN42" s="63"/>
      <c r="AO42" s="63"/>
      <c r="AP42" s="63"/>
      <c r="AQ42" s="63"/>
      <c r="AR42" s="64"/>
      <c r="AS42" s="65">
        <f>AI42+'0227'!AS42</f>
        <v>0</v>
      </c>
      <c r="AT42" s="63"/>
      <c r="AU42" s="63"/>
      <c r="AV42" s="63"/>
      <c r="AW42" s="63"/>
      <c r="AX42" s="63"/>
      <c r="AY42" s="63"/>
      <c r="AZ42" s="63"/>
      <c r="BA42" s="63"/>
      <c r="BB42" s="64"/>
      <c r="BC42" s="65"/>
      <c r="BD42" s="63"/>
      <c r="BE42" s="63"/>
      <c r="BF42" s="63"/>
      <c r="BG42" s="63"/>
      <c r="BH42" s="63"/>
      <c r="BI42" s="63"/>
      <c r="BJ42" s="63"/>
      <c r="BK42" s="63"/>
      <c r="BL42" s="63"/>
      <c r="BM42" s="64"/>
      <c r="BN42" s="33"/>
      <c r="BO42" s="33"/>
      <c r="BP42" s="34"/>
      <c r="BQ42" s="36"/>
      <c r="BU42" s="22"/>
      <c r="BX42" s="37"/>
    </row>
    <row r="43" spans="1:77" ht="21" customHeight="1" x14ac:dyDescent="0.3">
      <c r="A43" s="66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5"/>
      <c r="W43" s="63"/>
      <c r="X43" s="64"/>
      <c r="Y43" s="100"/>
      <c r="Z43" s="101"/>
      <c r="AA43" s="101"/>
      <c r="AB43" s="101"/>
      <c r="AC43" s="101"/>
      <c r="AD43" s="101"/>
      <c r="AE43" s="101"/>
      <c r="AF43" s="101"/>
      <c r="AG43" s="101"/>
      <c r="AH43" s="101"/>
      <c r="AI43" s="65"/>
      <c r="AJ43" s="63"/>
      <c r="AK43" s="63"/>
      <c r="AL43" s="63"/>
      <c r="AM43" s="63"/>
      <c r="AN43" s="63"/>
      <c r="AO43" s="63"/>
      <c r="AP43" s="63"/>
      <c r="AQ43" s="63"/>
      <c r="AR43" s="64"/>
      <c r="AS43" s="65">
        <f>AI43+'0227'!AS43</f>
        <v>0</v>
      </c>
      <c r="AT43" s="63"/>
      <c r="AU43" s="63"/>
      <c r="AV43" s="63"/>
      <c r="AW43" s="63"/>
      <c r="AX43" s="63"/>
      <c r="AY43" s="63"/>
      <c r="AZ43" s="63"/>
      <c r="BA43" s="63"/>
      <c r="BB43" s="64"/>
      <c r="BC43" s="65"/>
      <c r="BD43" s="63"/>
      <c r="BE43" s="63"/>
      <c r="BF43" s="63"/>
      <c r="BG43" s="63"/>
      <c r="BH43" s="63"/>
      <c r="BI43" s="63"/>
      <c r="BJ43" s="63"/>
      <c r="BK43" s="63"/>
      <c r="BL43" s="63"/>
      <c r="BM43" s="64"/>
      <c r="BN43" s="33"/>
      <c r="BO43" s="33"/>
      <c r="BP43" s="34"/>
      <c r="BQ43" s="36"/>
      <c r="BU43" s="22"/>
      <c r="BX43" s="37"/>
    </row>
    <row r="44" spans="1:77" ht="21" customHeight="1" x14ac:dyDescent="0.3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V44" s="65"/>
      <c r="W44" s="63"/>
      <c r="X44" s="64"/>
      <c r="Y44" s="100"/>
      <c r="Z44" s="101"/>
      <c r="AA44" s="101"/>
      <c r="AB44" s="101"/>
      <c r="AC44" s="101"/>
      <c r="AD44" s="101"/>
      <c r="AE44" s="101"/>
      <c r="AF44" s="101"/>
      <c r="AG44" s="101"/>
      <c r="AH44" s="101"/>
      <c r="AI44" s="65"/>
      <c r="AJ44" s="63"/>
      <c r="AK44" s="63"/>
      <c r="AL44" s="63"/>
      <c r="AM44" s="63"/>
      <c r="AN44" s="63"/>
      <c r="AO44" s="63"/>
      <c r="AP44" s="63"/>
      <c r="AQ44" s="63"/>
      <c r="AR44" s="64"/>
      <c r="AS44" s="65">
        <f>AI44+'0227'!AS44</f>
        <v>0</v>
      </c>
      <c r="AT44" s="63"/>
      <c r="AU44" s="63"/>
      <c r="AV44" s="63"/>
      <c r="AW44" s="63"/>
      <c r="AX44" s="63"/>
      <c r="AY44" s="63"/>
      <c r="AZ44" s="63"/>
      <c r="BA44" s="63"/>
      <c r="BB44" s="64"/>
      <c r="BC44" s="65"/>
      <c r="BD44" s="63"/>
      <c r="BE44" s="63"/>
      <c r="BF44" s="63"/>
      <c r="BG44" s="63"/>
      <c r="BH44" s="63"/>
      <c r="BI44" s="63"/>
      <c r="BJ44" s="63"/>
      <c r="BK44" s="63"/>
      <c r="BL44" s="63"/>
      <c r="BM44" s="64"/>
      <c r="BN44" s="33"/>
      <c r="BO44" s="33"/>
      <c r="BP44" s="34"/>
      <c r="BQ44" s="36"/>
      <c r="BU44" s="22"/>
      <c r="BX44" s="37"/>
    </row>
    <row r="45" spans="1:77" ht="21" customHeight="1" x14ac:dyDescent="0.3">
      <c r="A45" s="97" t="s">
        <v>47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9"/>
      <c r="BN45" s="33"/>
      <c r="BO45" s="33"/>
      <c r="BP45" s="34"/>
      <c r="BQ45" s="36"/>
      <c r="BU45" s="22"/>
      <c r="BX45" s="37"/>
    </row>
    <row r="46" spans="1:77" ht="21" customHeight="1" x14ac:dyDescent="0.3">
      <c r="A46" s="88" t="s">
        <v>48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 t="s">
        <v>49</v>
      </c>
      <c r="M46" s="88"/>
      <c r="N46" s="88"/>
      <c r="O46" s="88"/>
      <c r="P46" s="88"/>
      <c r="Q46" s="88"/>
      <c r="R46" s="88"/>
      <c r="S46" s="88"/>
      <c r="T46" s="88"/>
      <c r="U46" s="88"/>
      <c r="V46" s="65" t="s">
        <v>50</v>
      </c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4"/>
      <c r="AI46" s="65" t="s">
        <v>51</v>
      </c>
      <c r="AJ46" s="63"/>
      <c r="AK46" s="63"/>
      <c r="AL46" s="63"/>
      <c r="AM46" s="63"/>
      <c r="AN46" s="63"/>
      <c r="AO46" s="63"/>
      <c r="AP46" s="63"/>
      <c r="AQ46" s="63"/>
      <c r="AR46" s="64"/>
      <c r="AS46" s="65" t="s">
        <v>26</v>
      </c>
      <c r="AT46" s="63"/>
      <c r="AU46" s="63"/>
      <c r="AV46" s="63"/>
      <c r="AW46" s="63"/>
      <c r="AX46" s="63"/>
      <c r="AY46" s="63"/>
      <c r="AZ46" s="63"/>
      <c r="BA46" s="63"/>
      <c r="BB46" s="64"/>
      <c r="BC46" s="65" t="s">
        <v>52</v>
      </c>
      <c r="BD46" s="63"/>
      <c r="BE46" s="63"/>
      <c r="BF46" s="63"/>
      <c r="BG46" s="63"/>
      <c r="BH46" s="63"/>
      <c r="BI46" s="63"/>
      <c r="BJ46" s="63"/>
      <c r="BK46" s="63"/>
      <c r="BL46" s="63"/>
      <c r="BM46" s="64"/>
      <c r="BN46" s="33"/>
      <c r="BO46" s="33"/>
      <c r="BP46" s="34"/>
      <c r="BQ46" s="36"/>
      <c r="BU46" s="22"/>
      <c r="BX46" s="37"/>
    </row>
    <row r="47" spans="1:77" ht="21" customHeight="1" x14ac:dyDescent="0.3">
      <c r="A47" s="88" t="s">
        <v>53</v>
      </c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65">
        <f>L47+'0227'!V47</f>
        <v>42</v>
      </c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4"/>
      <c r="AI47" s="65" t="s">
        <v>54</v>
      </c>
      <c r="AJ47" s="63"/>
      <c r="AK47" s="63"/>
      <c r="AL47" s="63"/>
      <c r="AM47" s="63"/>
      <c r="AN47" s="63"/>
      <c r="AO47" s="63"/>
      <c r="AP47" s="63"/>
      <c r="AQ47" s="63"/>
      <c r="AR47" s="64"/>
      <c r="AS47" s="65"/>
      <c r="AT47" s="63"/>
      <c r="AU47" s="63"/>
      <c r="AV47" s="63"/>
      <c r="AW47" s="63"/>
      <c r="AX47" s="63"/>
      <c r="AY47" s="63"/>
      <c r="AZ47" s="63"/>
      <c r="BA47" s="63"/>
      <c r="BB47" s="64"/>
      <c r="BC47" s="65">
        <f>AS47+'0227'!BC47</f>
        <v>3</v>
      </c>
      <c r="BD47" s="63"/>
      <c r="BE47" s="63"/>
      <c r="BF47" s="63"/>
      <c r="BG47" s="63"/>
      <c r="BH47" s="63"/>
      <c r="BI47" s="63"/>
      <c r="BJ47" s="63"/>
      <c r="BK47" s="63"/>
      <c r="BL47" s="63"/>
      <c r="BM47" s="64"/>
      <c r="BN47" s="33"/>
      <c r="BO47" s="33"/>
      <c r="BP47" s="34"/>
      <c r="BQ47" s="36"/>
      <c r="BU47" s="22"/>
      <c r="BX47" s="37"/>
    </row>
    <row r="48" spans="1:77" ht="21" customHeight="1" x14ac:dyDescent="0.3">
      <c r="A48" s="84" t="s">
        <v>55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65">
        <f>L48+'0227'!V48</f>
        <v>16</v>
      </c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4"/>
      <c r="AI48" s="85" t="s">
        <v>56</v>
      </c>
      <c r="AJ48" s="86"/>
      <c r="AK48" s="86"/>
      <c r="AL48" s="86"/>
      <c r="AM48" s="86"/>
      <c r="AN48" s="86"/>
      <c r="AO48" s="86"/>
      <c r="AP48" s="86"/>
      <c r="AQ48" s="86"/>
      <c r="AR48" s="87"/>
      <c r="AS48" s="85"/>
      <c r="AT48" s="86"/>
      <c r="AU48" s="86"/>
      <c r="AV48" s="86"/>
      <c r="AW48" s="86"/>
      <c r="AX48" s="86"/>
      <c r="AY48" s="86"/>
      <c r="AZ48" s="86"/>
      <c r="BA48" s="86"/>
      <c r="BB48" s="87"/>
      <c r="BC48" s="65">
        <f>AS48+'0227'!BC48</f>
        <v>2</v>
      </c>
      <c r="BD48" s="63"/>
      <c r="BE48" s="63"/>
      <c r="BF48" s="63"/>
      <c r="BG48" s="63"/>
      <c r="BH48" s="63"/>
      <c r="BI48" s="63"/>
      <c r="BJ48" s="63"/>
      <c r="BK48" s="63"/>
      <c r="BL48" s="63"/>
      <c r="BM48" s="64"/>
    </row>
    <row r="49" spans="1:74" ht="28.2" customHeight="1" x14ac:dyDescent="0.3">
      <c r="A49" s="70" t="s">
        <v>57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2"/>
    </row>
    <row r="50" spans="1:74" ht="28.2" customHeight="1" x14ac:dyDescent="0.3">
      <c r="A50" s="73" t="s">
        <v>58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5"/>
    </row>
    <row r="51" spans="1:74" ht="20.25" customHeight="1" x14ac:dyDescent="0.3">
      <c r="A51" s="76" t="s">
        <v>59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8"/>
    </row>
    <row r="52" spans="1:74" ht="20.25" customHeight="1" x14ac:dyDescent="0.3">
      <c r="A52" s="79" t="s">
        <v>60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1"/>
      <c r="BN52" s="39"/>
      <c r="BO52" s="39"/>
      <c r="BP52" s="40"/>
      <c r="BQ52" s="13"/>
      <c r="BR52" s="16"/>
      <c r="BS52" s="16"/>
      <c r="BU52" s="17"/>
    </row>
    <row r="53" spans="1:74" ht="20.25" customHeight="1" x14ac:dyDescent="0.3">
      <c r="A53" s="82" t="s">
        <v>61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83"/>
      <c r="BQ53" s="41"/>
      <c r="BR53" s="19"/>
      <c r="BS53" s="20"/>
      <c r="BT53" s="21"/>
      <c r="BU53" s="22"/>
      <c r="BV53" s="23"/>
    </row>
    <row r="54" spans="1:74" ht="20.25" customHeight="1" x14ac:dyDescent="0.3">
      <c r="A54" s="82" t="s">
        <v>62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83"/>
      <c r="BR54" s="19"/>
      <c r="BS54" s="20"/>
      <c r="BT54" s="21"/>
      <c r="BU54" s="22"/>
      <c r="BV54" s="23"/>
    </row>
    <row r="55" spans="1:74" ht="20.25" customHeight="1" x14ac:dyDescent="0.3">
      <c r="A55" s="82" t="s">
        <v>118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83"/>
      <c r="BN55" s="25"/>
      <c r="BO55" s="25"/>
      <c r="BQ55" s="26"/>
      <c r="BR55" s="19"/>
      <c r="BS55" s="20"/>
      <c r="BT55" s="21"/>
      <c r="BU55" s="22"/>
      <c r="BV55" s="23"/>
    </row>
    <row r="56" spans="1:74" ht="20.25" customHeight="1" x14ac:dyDescent="0.3">
      <c r="A56" s="82" t="s">
        <v>64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83"/>
      <c r="BN56" s="25"/>
      <c r="BO56" s="25"/>
      <c r="BQ56" s="26"/>
      <c r="BR56" s="19"/>
      <c r="BS56" s="20"/>
      <c r="BT56" s="21"/>
      <c r="BU56" s="22"/>
      <c r="BV56" s="23"/>
    </row>
    <row r="57" spans="1:74" ht="20.25" customHeight="1" x14ac:dyDescent="0.3">
      <c r="A57" s="92" t="s">
        <v>65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3"/>
      <c r="BG57" s="93"/>
      <c r="BH57" s="93"/>
      <c r="BI57" s="93"/>
      <c r="BJ57" s="93"/>
      <c r="BK57" s="93"/>
      <c r="BL57" s="93"/>
      <c r="BM57" s="94"/>
      <c r="BR57" s="19"/>
      <c r="BS57" s="20"/>
      <c r="BT57" s="21"/>
      <c r="BU57" s="22"/>
      <c r="BV57" s="23"/>
    </row>
    <row r="58" spans="1:74" ht="20.25" customHeight="1" x14ac:dyDescent="0.3">
      <c r="A58" s="95" t="s">
        <v>66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  <c r="AN58" s="95"/>
      <c r="AO58" s="95"/>
      <c r="AP58" s="95"/>
      <c r="AQ58" s="95"/>
      <c r="AR58" s="95"/>
      <c r="AS58" s="95"/>
      <c r="AT58" s="95"/>
      <c r="AU58" s="95"/>
      <c r="AV58" s="95"/>
      <c r="AW58" s="95"/>
      <c r="AX58" s="95"/>
      <c r="AY58" s="95"/>
      <c r="AZ58" s="95"/>
      <c r="BA58" s="95"/>
      <c r="BB58" s="95"/>
      <c r="BC58" s="95"/>
      <c r="BD58" s="95"/>
      <c r="BE58" s="95"/>
      <c r="BF58" s="95"/>
      <c r="BG58" s="95"/>
      <c r="BH58" s="95"/>
      <c r="BI58" s="95"/>
      <c r="BJ58" s="95"/>
      <c r="BK58" s="95"/>
      <c r="BL58" s="95"/>
      <c r="BM58" s="95"/>
      <c r="BR58" s="19"/>
      <c r="BS58" s="20"/>
      <c r="BT58" s="21"/>
      <c r="BU58" s="22"/>
      <c r="BV58" s="23"/>
    </row>
    <row r="59" spans="1:74" ht="20.25" customHeight="1" x14ac:dyDescent="0.3">
      <c r="A59" s="96" t="s">
        <v>67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R59" s="19"/>
      <c r="BS59" s="20"/>
      <c r="BT59" s="21"/>
      <c r="BU59" s="22"/>
      <c r="BV59" s="23"/>
    </row>
    <row r="60" spans="1:74" ht="20.25" customHeight="1" x14ac:dyDescent="0.3">
      <c r="A60" s="96" t="s">
        <v>110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R60" s="19"/>
      <c r="BS60" s="20"/>
      <c r="BT60" s="21"/>
      <c r="BU60" s="22"/>
      <c r="BV60" s="23"/>
    </row>
    <row r="61" spans="1:74" ht="85.5" customHeight="1" x14ac:dyDescent="0.3">
      <c r="A61" s="89" t="s">
        <v>69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0"/>
      <c r="AO61" s="90"/>
      <c r="AP61" s="90"/>
      <c r="AQ61" s="90"/>
      <c r="AR61" s="90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1"/>
      <c r="BR61" s="19"/>
      <c r="BS61" s="20"/>
      <c r="BT61" s="21"/>
      <c r="BU61" s="22"/>
      <c r="BV61" s="23"/>
    </row>
    <row r="62" spans="1:74" ht="16.5" customHeight="1" x14ac:dyDescent="0.3">
      <c r="A62" s="38"/>
      <c r="B62" s="80" t="s">
        <v>70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38"/>
      <c r="BM62" s="38"/>
      <c r="BR62" s="19"/>
      <c r="BS62" s="20"/>
      <c r="BT62" s="21"/>
      <c r="BU62" s="22"/>
      <c r="BV62" s="23"/>
    </row>
    <row r="63" spans="1:74" ht="16.5" customHeight="1" x14ac:dyDescent="0.3">
      <c r="A63" s="38"/>
      <c r="B63" s="69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38"/>
      <c r="BM63" s="38"/>
      <c r="BR63" s="19"/>
      <c r="BS63" s="20"/>
      <c r="BT63" s="21"/>
      <c r="BU63" s="22"/>
      <c r="BV63" s="23"/>
    </row>
    <row r="64" spans="1:74" ht="16.5" customHeight="1" x14ac:dyDescent="0.3">
      <c r="A64" s="42"/>
      <c r="B64" s="69" t="s">
        <v>72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42"/>
      <c r="BM64" s="42"/>
      <c r="BR64" s="19"/>
      <c r="BS64" s="20"/>
      <c r="BT64" s="21"/>
      <c r="BU64" s="22"/>
      <c r="BV64" s="23"/>
    </row>
    <row r="65" spans="1:74" ht="16.5" customHeight="1" x14ac:dyDescent="0.3">
      <c r="A65" s="42"/>
      <c r="B65" s="69" t="s">
        <v>73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42"/>
      <c r="BM65" s="42"/>
      <c r="BR65" s="19"/>
      <c r="BS65" s="20"/>
      <c r="BT65" s="21"/>
      <c r="BU65" s="22"/>
      <c r="BV65" s="23"/>
    </row>
    <row r="66" spans="1:74" ht="16.5" customHeight="1" x14ac:dyDescent="0.3">
      <c r="A66" s="38"/>
      <c r="B66" s="69" t="s">
        <v>74</v>
      </c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38"/>
      <c r="BM66" s="38"/>
      <c r="BR66" s="19"/>
      <c r="BS66" s="20"/>
      <c r="BT66" s="21"/>
      <c r="BU66" s="22"/>
      <c r="BV66" s="23"/>
    </row>
    <row r="67" spans="1:74" ht="16.5" customHeight="1" x14ac:dyDescent="0.3">
      <c r="A67" s="38"/>
      <c r="B67" s="69" t="s">
        <v>75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38"/>
      <c r="BM67" s="38"/>
      <c r="BR67" s="19"/>
      <c r="BS67" s="20"/>
      <c r="BT67" s="21"/>
      <c r="BU67" s="22"/>
      <c r="BV67" s="23"/>
    </row>
    <row r="68" spans="1:74" ht="16.5" customHeight="1" x14ac:dyDescent="0.3">
      <c r="A68" s="38"/>
      <c r="B68" s="69" t="s">
        <v>76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38"/>
      <c r="BM68" s="38"/>
      <c r="BR68" s="19"/>
      <c r="BS68" s="20"/>
      <c r="BT68" s="21"/>
      <c r="BU68" s="22"/>
      <c r="BV68" s="23"/>
    </row>
    <row r="69" spans="1:74" ht="16.5" customHeight="1" x14ac:dyDescent="0.3">
      <c r="A69" s="38"/>
      <c r="B69" s="69" t="s">
        <v>77</v>
      </c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38"/>
      <c r="BM69" s="38"/>
      <c r="BR69" s="19"/>
      <c r="BS69" s="20"/>
      <c r="BT69" s="21"/>
      <c r="BU69" s="22"/>
      <c r="BV69" s="23"/>
    </row>
    <row r="70" spans="1:74" ht="16.5" customHeight="1" x14ac:dyDescent="0.3">
      <c r="A70" s="38"/>
      <c r="B70" s="69" t="s">
        <v>78</v>
      </c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38"/>
      <c r="BM70" s="38"/>
      <c r="BR70" s="19"/>
      <c r="BS70" s="20"/>
      <c r="BT70" s="21"/>
      <c r="BU70" s="22"/>
      <c r="BV70" s="23"/>
    </row>
    <row r="71" spans="1:74" ht="8.2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R71" s="19"/>
      <c r="BS71" s="20"/>
      <c r="BT71" s="21"/>
      <c r="BU71" s="22"/>
      <c r="BV71" s="23"/>
    </row>
  </sheetData>
  <mergeCells count="306">
    <mergeCell ref="B67:BK67"/>
    <mergeCell ref="B68:BK68"/>
    <mergeCell ref="B69:BK69"/>
    <mergeCell ref="B70:BK70"/>
    <mergeCell ref="A61:BM61"/>
    <mergeCell ref="B62:BK62"/>
    <mergeCell ref="B63:BK63"/>
    <mergeCell ref="B64:BK64"/>
    <mergeCell ref="B65:BK65"/>
    <mergeCell ref="B66:BK66"/>
    <mergeCell ref="A55:BM55"/>
    <mergeCell ref="A56:BM56"/>
    <mergeCell ref="A57:BM57"/>
    <mergeCell ref="A58:BM58"/>
    <mergeCell ref="A59:BM59"/>
    <mergeCell ref="A60:BM60"/>
    <mergeCell ref="A49:BM49"/>
    <mergeCell ref="A50:BM50"/>
    <mergeCell ref="A51:BM51"/>
    <mergeCell ref="A52:BM52"/>
    <mergeCell ref="A53:BM53"/>
    <mergeCell ref="A54:BM54"/>
    <mergeCell ref="A48:K48"/>
    <mergeCell ref="L48:U48"/>
    <mergeCell ref="V48:AH48"/>
    <mergeCell ref="AI48:AR48"/>
    <mergeCell ref="AS48:BB48"/>
    <mergeCell ref="BC48:BM48"/>
    <mergeCell ref="A47:K47"/>
    <mergeCell ref="L47:U47"/>
    <mergeCell ref="V47:AH47"/>
    <mergeCell ref="AI47:AR47"/>
    <mergeCell ref="AS47:BB47"/>
    <mergeCell ref="BC47:BM47"/>
    <mergeCell ref="A45:BM45"/>
    <mergeCell ref="A46:K46"/>
    <mergeCell ref="L46:U46"/>
    <mergeCell ref="V46:AH46"/>
    <mergeCell ref="AI46:AR46"/>
    <mergeCell ref="AS46:BB46"/>
    <mergeCell ref="BC46:BM46"/>
    <mergeCell ref="A44:U44"/>
    <mergeCell ref="V44:X44"/>
    <mergeCell ref="Y44:AH44"/>
    <mergeCell ref="AI44:AR44"/>
    <mergeCell ref="AS44:BB44"/>
    <mergeCell ref="BC44:BM44"/>
    <mergeCell ref="A43:U43"/>
    <mergeCell ref="V43:X43"/>
    <mergeCell ref="Y43:AH43"/>
    <mergeCell ref="AI43:AR43"/>
    <mergeCell ref="AS43:BB43"/>
    <mergeCell ref="BC43:BM43"/>
    <mergeCell ref="A42:U42"/>
    <mergeCell ref="V42:X42"/>
    <mergeCell ref="Y42:AH42"/>
    <mergeCell ref="AI42:AR42"/>
    <mergeCell ref="AS42:BB42"/>
    <mergeCell ref="BC42:BM42"/>
    <mergeCell ref="A41:U41"/>
    <mergeCell ref="V41:X41"/>
    <mergeCell ref="Y41:AH41"/>
    <mergeCell ref="AI41:AR41"/>
    <mergeCell ref="AS41:BB41"/>
    <mergeCell ref="BC41:BM41"/>
    <mergeCell ref="A40:U40"/>
    <mergeCell ref="V40:X40"/>
    <mergeCell ref="Y40:AH40"/>
    <mergeCell ref="AI40:AR40"/>
    <mergeCell ref="AS40:BB40"/>
    <mergeCell ref="BC40:BM40"/>
    <mergeCell ref="BJ37:BM37"/>
    <mergeCell ref="A38:BM38"/>
    <mergeCell ref="A39:U39"/>
    <mergeCell ref="V39:X39"/>
    <mergeCell ref="Y39:AH39"/>
    <mergeCell ref="AI39:AR39"/>
    <mergeCell ref="AS39:BB39"/>
    <mergeCell ref="BC39:BM39"/>
    <mergeCell ref="A37:U37"/>
    <mergeCell ref="V37:X37"/>
    <mergeCell ref="Y37:AH37"/>
    <mergeCell ref="AI37:AQ37"/>
    <mergeCell ref="AR37:AZ37"/>
    <mergeCell ref="BA37:BI37"/>
    <mergeCell ref="BJ35:BM35"/>
    <mergeCell ref="A36:U36"/>
    <mergeCell ref="V36:X36"/>
    <mergeCell ref="Y36:AH36"/>
    <mergeCell ref="AI36:AQ36"/>
    <mergeCell ref="AR36:AZ36"/>
    <mergeCell ref="BA36:BI36"/>
    <mergeCell ref="BJ36:BM36"/>
    <mergeCell ref="A35:U35"/>
    <mergeCell ref="V35:X35"/>
    <mergeCell ref="Y35:AH35"/>
    <mergeCell ref="AI35:AQ35"/>
    <mergeCell ref="AR35:AZ35"/>
    <mergeCell ref="BA35:BI35"/>
    <mergeCell ref="A34:C34"/>
    <mergeCell ref="D34:AD34"/>
    <mergeCell ref="AE34:AH34"/>
    <mergeCell ref="AI34:AQ34"/>
    <mergeCell ref="AR34:BI34"/>
    <mergeCell ref="BJ34:BM34"/>
    <mergeCell ref="A33:C33"/>
    <mergeCell ref="D33:AD33"/>
    <mergeCell ref="AE33:AH33"/>
    <mergeCell ref="AI33:AQ33"/>
    <mergeCell ref="AR33:BI33"/>
    <mergeCell ref="BJ33:BM33"/>
    <mergeCell ref="BJ31:BM31"/>
    <mergeCell ref="A32:C32"/>
    <mergeCell ref="D32:AQ32"/>
    <mergeCell ref="AR32:AZ32"/>
    <mergeCell ref="BA32:BI32"/>
    <mergeCell ref="BJ32:BM32"/>
    <mergeCell ref="A31:C31"/>
    <mergeCell ref="D31:AD31"/>
    <mergeCell ref="AE31:AH31"/>
    <mergeCell ref="AI31:AQ31"/>
    <mergeCell ref="AR31:AZ31"/>
    <mergeCell ref="BA31:BI31"/>
    <mergeCell ref="BJ29:BM29"/>
    <mergeCell ref="A30:C30"/>
    <mergeCell ref="D30:AD30"/>
    <mergeCell ref="AE30:AH30"/>
    <mergeCell ref="AI30:AQ30"/>
    <mergeCell ref="AR30:AZ30"/>
    <mergeCell ref="BA30:BI30"/>
    <mergeCell ref="BJ30:BM30"/>
    <mergeCell ref="A29:C29"/>
    <mergeCell ref="D29:AD29"/>
    <mergeCell ref="AE29:AH29"/>
    <mergeCell ref="AI29:AQ29"/>
    <mergeCell ref="AR29:AZ29"/>
    <mergeCell ref="BA29:BI29"/>
    <mergeCell ref="BA27:BI27"/>
    <mergeCell ref="BJ27:BM27"/>
    <mergeCell ref="A28:C28"/>
    <mergeCell ref="D28:AD28"/>
    <mergeCell ref="AE28:AH28"/>
    <mergeCell ref="AI28:AQ28"/>
    <mergeCell ref="AR28:AZ28"/>
    <mergeCell ref="BA28:BI28"/>
    <mergeCell ref="BJ28:BM28"/>
    <mergeCell ref="A26:C26"/>
    <mergeCell ref="D26:AQ26"/>
    <mergeCell ref="AR26:AZ26"/>
    <mergeCell ref="BA26:BI26"/>
    <mergeCell ref="BJ26:BM26"/>
    <mergeCell ref="A27:C27"/>
    <mergeCell ref="D27:AD27"/>
    <mergeCell ref="AE27:AH27"/>
    <mergeCell ref="AI27:AQ27"/>
    <mergeCell ref="AR27:AZ27"/>
    <mergeCell ref="BJ24:BM24"/>
    <mergeCell ref="A25:C25"/>
    <mergeCell ref="D25:AD25"/>
    <mergeCell ref="AE25:AH25"/>
    <mergeCell ref="AI25:AQ25"/>
    <mergeCell ref="AR25:AZ25"/>
    <mergeCell ref="BA25:BI25"/>
    <mergeCell ref="BJ25:BM25"/>
    <mergeCell ref="A24:C24"/>
    <mergeCell ref="D24:AD24"/>
    <mergeCell ref="AE24:AH24"/>
    <mergeCell ref="AI24:AQ24"/>
    <mergeCell ref="AR24:AZ24"/>
    <mergeCell ref="BA24:BI24"/>
    <mergeCell ref="BJ22:BM22"/>
    <mergeCell ref="A23:C23"/>
    <mergeCell ref="D23:AD23"/>
    <mergeCell ref="AE23:AH23"/>
    <mergeCell ref="AI23:AQ23"/>
    <mergeCell ref="AR23:AZ23"/>
    <mergeCell ref="BA23:BI23"/>
    <mergeCell ref="BJ23:BM23"/>
    <mergeCell ref="A22:C22"/>
    <mergeCell ref="D22:AD22"/>
    <mergeCell ref="AE22:AH22"/>
    <mergeCell ref="AI22:AQ22"/>
    <mergeCell ref="AR22:AZ22"/>
    <mergeCell ref="BA22:BI22"/>
    <mergeCell ref="BJ20:BM20"/>
    <mergeCell ref="A21:C21"/>
    <mergeCell ref="D21:AD21"/>
    <mergeCell ref="AE21:AH21"/>
    <mergeCell ref="AI21:AQ21"/>
    <mergeCell ref="AR21:AZ21"/>
    <mergeCell ref="BA21:BI21"/>
    <mergeCell ref="BJ21:BM21"/>
    <mergeCell ref="A20:C20"/>
    <mergeCell ref="D20:AD20"/>
    <mergeCell ref="AE20:AH20"/>
    <mergeCell ref="AI20:AQ20"/>
    <mergeCell ref="AR20:AZ20"/>
    <mergeCell ref="BA20:BI20"/>
    <mergeCell ref="BJ18:BM18"/>
    <mergeCell ref="A19:C19"/>
    <mergeCell ref="D19:AD19"/>
    <mergeCell ref="AE19:AH19"/>
    <mergeCell ref="AI19:AQ19"/>
    <mergeCell ref="AR19:AZ19"/>
    <mergeCell ref="BA19:BI19"/>
    <mergeCell ref="BJ19:BM19"/>
    <mergeCell ref="A18:C18"/>
    <mergeCell ref="D18:AD18"/>
    <mergeCell ref="AE18:AH18"/>
    <mergeCell ref="AI18:AQ18"/>
    <mergeCell ref="AR18:AZ18"/>
    <mergeCell ref="BA18:BI18"/>
    <mergeCell ref="BJ16:BM16"/>
    <mergeCell ref="A17:C17"/>
    <mergeCell ref="D17:AD17"/>
    <mergeCell ref="AE17:AH17"/>
    <mergeCell ref="AI17:AQ17"/>
    <mergeCell ref="AR17:AZ17"/>
    <mergeCell ref="BA17:BI17"/>
    <mergeCell ref="BJ17:BM17"/>
    <mergeCell ref="A16:C16"/>
    <mergeCell ref="D16:AD16"/>
    <mergeCell ref="AE16:AH16"/>
    <mergeCell ref="AI16:AQ16"/>
    <mergeCell ref="AR16:AZ16"/>
    <mergeCell ref="BA16:BI16"/>
    <mergeCell ref="BJ14:BM14"/>
    <mergeCell ref="A15:C15"/>
    <mergeCell ref="D15:AD15"/>
    <mergeCell ref="AE15:AH15"/>
    <mergeCell ref="AI15:AQ15"/>
    <mergeCell ref="AR15:AZ15"/>
    <mergeCell ref="BA15:BI15"/>
    <mergeCell ref="BJ15:BM15"/>
    <mergeCell ref="A14:C14"/>
    <mergeCell ref="D14:AD14"/>
    <mergeCell ref="AE14:AH14"/>
    <mergeCell ref="AI14:AQ14"/>
    <mergeCell ref="AR14:AZ14"/>
    <mergeCell ref="BA14:BI14"/>
    <mergeCell ref="BJ12:BM12"/>
    <mergeCell ref="A13:C13"/>
    <mergeCell ref="D13:AD13"/>
    <mergeCell ref="AE13:AH13"/>
    <mergeCell ref="AI13:AQ13"/>
    <mergeCell ref="AR13:AZ13"/>
    <mergeCell ref="BA13:BI13"/>
    <mergeCell ref="BJ13:BM13"/>
    <mergeCell ref="A12:C12"/>
    <mergeCell ref="D12:AD12"/>
    <mergeCell ref="AE12:AH12"/>
    <mergeCell ref="AI12:AQ12"/>
    <mergeCell ref="AR12:AZ12"/>
    <mergeCell ref="BA12:BI12"/>
    <mergeCell ref="BA10:BI10"/>
    <mergeCell ref="BJ10:BM10"/>
    <mergeCell ref="A11:C11"/>
    <mergeCell ref="D11:AD11"/>
    <mergeCell ref="AE11:AH11"/>
    <mergeCell ref="AI11:AQ11"/>
    <mergeCell ref="AR11:AZ11"/>
    <mergeCell ref="BA11:BI11"/>
    <mergeCell ref="BJ11:BM11"/>
    <mergeCell ref="A8:Q8"/>
    <mergeCell ref="R8:AG8"/>
    <mergeCell ref="AH8:AW8"/>
    <mergeCell ref="AX8:BM8"/>
    <mergeCell ref="A9:BM9"/>
    <mergeCell ref="A10:C10"/>
    <mergeCell ref="D10:AD10"/>
    <mergeCell ref="AE10:AH10"/>
    <mergeCell ref="AI10:AQ10"/>
    <mergeCell ref="AR10:AZ10"/>
    <mergeCell ref="A6:Q6"/>
    <mergeCell ref="R6:AG6"/>
    <mergeCell ref="AH6:AW6"/>
    <mergeCell ref="AX6:BM6"/>
    <mergeCell ref="A7:Q7"/>
    <mergeCell ref="R7:AG7"/>
    <mergeCell ref="AH7:AW7"/>
    <mergeCell ref="AX7:BM7"/>
    <mergeCell ref="AH5:AO5"/>
    <mergeCell ref="AP5:AT5"/>
    <mergeCell ref="AU5:AW5"/>
    <mergeCell ref="AX5:BE5"/>
    <mergeCell ref="BF5:BJ5"/>
    <mergeCell ref="BK5:BM5"/>
    <mergeCell ref="A4:F4"/>
    <mergeCell ref="G4:AM4"/>
    <mergeCell ref="AN4:AU4"/>
    <mergeCell ref="AV4:BM4"/>
    <mergeCell ref="A5:I5"/>
    <mergeCell ref="J5:N5"/>
    <mergeCell ref="O5:Q5"/>
    <mergeCell ref="R5:Y5"/>
    <mergeCell ref="Z5:AD5"/>
    <mergeCell ref="AE5:AG5"/>
    <mergeCell ref="A1:BM1"/>
    <mergeCell ref="H2:BM2"/>
    <mergeCell ref="K3:M3"/>
    <mergeCell ref="N3:P3"/>
    <mergeCell ref="U3:W3"/>
    <mergeCell ref="X3:AQ3"/>
    <mergeCell ref="AR3:AV3"/>
    <mergeCell ref="AW3:BG3"/>
    <mergeCell ref="BH3:BM3"/>
  </mergeCells>
  <phoneticPr fontId="3" type="noConversion"/>
  <printOptions horizontalCentered="1"/>
  <pageMargins left="0.15748031496062992" right="0.15748031496062992" top="0.59055118110236227" bottom="0.39370078740157483" header="0.51181102362204722" footer="0"/>
  <pageSetup paperSize="9" scale="80" fitToHeight="2" orientation="portrait" r:id="rId1"/>
  <headerFooter alignWithMargins="0"/>
  <rowBreaks count="1" manualBreakCount="1">
    <brk id="44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76</vt:i4>
      </vt:variant>
      <vt:variant>
        <vt:lpstr>具名範圍</vt:lpstr>
      </vt:variant>
      <vt:variant>
        <vt:i4>76</vt:i4>
      </vt:variant>
    </vt:vector>
  </HeadingPairs>
  <TitlesOfParts>
    <vt:vector size="152" baseType="lpstr">
      <vt:lpstr>1215</vt:lpstr>
      <vt:lpstr>1216</vt:lpstr>
      <vt:lpstr>1217</vt:lpstr>
      <vt:lpstr>1218</vt:lpstr>
      <vt:lpstr>1219</vt:lpstr>
      <vt:lpstr>1220</vt:lpstr>
      <vt:lpstr>1221</vt:lpstr>
      <vt:lpstr>1222</vt:lpstr>
      <vt:lpstr>1223</vt:lpstr>
      <vt:lpstr>1224</vt:lpstr>
      <vt:lpstr>1225</vt:lpstr>
      <vt:lpstr>1226</vt:lpstr>
      <vt:lpstr>1227</vt:lpstr>
      <vt:lpstr>1228</vt:lpstr>
      <vt:lpstr>1229</vt:lpstr>
      <vt:lpstr>1230</vt:lpstr>
      <vt:lpstr>1231</vt:lpstr>
      <vt:lpstr>0101</vt:lpstr>
      <vt:lpstr>0102</vt:lpstr>
      <vt:lpstr>0103</vt:lpstr>
      <vt:lpstr>0104</vt:lpstr>
      <vt:lpstr>0105</vt:lpstr>
      <vt:lpstr>0106</vt:lpstr>
      <vt:lpstr>0107</vt:lpstr>
      <vt:lpstr>0108</vt:lpstr>
      <vt:lpstr>0109</vt:lpstr>
      <vt:lpstr>0110</vt:lpstr>
      <vt:lpstr>0111</vt:lpstr>
      <vt:lpstr>0112</vt:lpstr>
      <vt:lpstr>0113</vt:lpstr>
      <vt:lpstr>0114</vt:lpstr>
      <vt:lpstr>0115</vt:lpstr>
      <vt:lpstr>0116</vt:lpstr>
      <vt:lpstr>0117</vt:lpstr>
      <vt:lpstr>0118</vt:lpstr>
      <vt:lpstr>0119</vt:lpstr>
      <vt:lpstr>0120</vt:lpstr>
      <vt:lpstr>0121</vt:lpstr>
      <vt:lpstr>0122</vt:lpstr>
      <vt:lpstr>0123</vt:lpstr>
      <vt:lpstr>0124</vt:lpstr>
      <vt:lpstr>0125</vt:lpstr>
      <vt:lpstr>0126</vt:lpstr>
      <vt:lpstr>0127</vt:lpstr>
      <vt:lpstr>0128</vt:lpstr>
      <vt:lpstr>0129</vt:lpstr>
      <vt:lpstr>0130</vt:lpstr>
      <vt:lpstr>0131</vt:lpstr>
      <vt:lpstr>0201</vt:lpstr>
      <vt:lpstr>0202</vt:lpstr>
      <vt:lpstr>0203</vt:lpstr>
      <vt:lpstr>0204</vt:lpstr>
      <vt:lpstr>0205</vt:lpstr>
      <vt:lpstr>0206</vt:lpstr>
      <vt:lpstr>0207</vt:lpstr>
      <vt:lpstr>0208</vt:lpstr>
      <vt:lpstr>0209</vt:lpstr>
      <vt:lpstr>0210</vt:lpstr>
      <vt:lpstr>0211</vt:lpstr>
      <vt:lpstr>0212</vt:lpstr>
      <vt:lpstr>0213</vt:lpstr>
      <vt:lpstr>0214</vt:lpstr>
      <vt:lpstr>0215</vt:lpstr>
      <vt:lpstr>0216</vt:lpstr>
      <vt:lpstr>0217</vt:lpstr>
      <vt:lpstr>0218</vt:lpstr>
      <vt:lpstr>0219</vt:lpstr>
      <vt:lpstr>0220</vt:lpstr>
      <vt:lpstr>0221</vt:lpstr>
      <vt:lpstr>0222</vt:lpstr>
      <vt:lpstr>0223</vt:lpstr>
      <vt:lpstr>0224</vt:lpstr>
      <vt:lpstr>0225</vt:lpstr>
      <vt:lpstr>0226</vt:lpstr>
      <vt:lpstr>0227</vt:lpstr>
      <vt:lpstr>0228</vt:lpstr>
      <vt:lpstr>'0101'!Print_Area</vt:lpstr>
      <vt:lpstr>'0102'!Print_Area</vt:lpstr>
      <vt:lpstr>'0103'!Print_Area</vt:lpstr>
      <vt:lpstr>'0104'!Print_Area</vt:lpstr>
      <vt:lpstr>'0105'!Print_Area</vt:lpstr>
      <vt:lpstr>'0106'!Print_Area</vt:lpstr>
      <vt:lpstr>'0107'!Print_Area</vt:lpstr>
      <vt:lpstr>'0108'!Print_Area</vt:lpstr>
      <vt:lpstr>'0109'!Print_Area</vt:lpstr>
      <vt:lpstr>'0110'!Print_Area</vt:lpstr>
      <vt:lpstr>'0111'!Print_Area</vt:lpstr>
      <vt:lpstr>'0112'!Print_Area</vt:lpstr>
      <vt:lpstr>'0113'!Print_Area</vt:lpstr>
      <vt:lpstr>'0114'!Print_Area</vt:lpstr>
      <vt:lpstr>'0115'!Print_Area</vt:lpstr>
      <vt:lpstr>'0116'!Print_Area</vt:lpstr>
      <vt:lpstr>'0117'!Print_Area</vt:lpstr>
      <vt:lpstr>'0118'!Print_Area</vt:lpstr>
      <vt:lpstr>'0119'!Print_Area</vt:lpstr>
      <vt:lpstr>'0120'!Print_Area</vt:lpstr>
      <vt:lpstr>'0121'!Print_Area</vt:lpstr>
      <vt:lpstr>'0122'!Print_Area</vt:lpstr>
      <vt:lpstr>'0123'!Print_Area</vt:lpstr>
      <vt:lpstr>'0124'!Print_Area</vt:lpstr>
      <vt:lpstr>'0125'!Print_Area</vt:lpstr>
      <vt:lpstr>'0126'!Print_Area</vt:lpstr>
      <vt:lpstr>'0127'!Print_Area</vt:lpstr>
      <vt:lpstr>'0128'!Print_Area</vt:lpstr>
      <vt:lpstr>'0129'!Print_Area</vt:lpstr>
      <vt:lpstr>'0130'!Print_Area</vt:lpstr>
      <vt:lpstr>'0131'!Print_Area</vt:lpstr>
      <vt:lpstr>'0201'!Print_Area</vt:lpstr>
      <vt:lpstr>'0202'!Print_Area</vt:lpstr>
      <vt:lpstr>'0203'!Print_Area</vt:lpstr>
      <vt:lpstr>'0204'!Print_Area</vt:lpstr>
      <vt:lpstr>'0205'!Print_Area</vt:lpstr>
      <vt:lpstr>'0206'!Print_Area</vt:lpstr>
      <vt:lpstr>'0207'!Print_Area</vt:lpstr>
      <vt:lpstr>'0208'!Print_Area</vt:lpstr>
      <vt:lpstr>'0209'!Print_Area</vt:lpstr>
      <vt:lpstr>'0210'!Print_Area</vt:lpstr>
      <vt:lpstr>'0211'!Print_Area</vt:lpstr>
      <vt:lpstr>'0212'!Print_Area</vt:lpstr>
      <vt:lpstr>'0213'!Print_Area</vt:lpstr>
      <vt:lpstr>'0214'!Print_Area</vt:lpstr>
      <vt:lpstr>'0215'!Print_Area</vt:lpstr>
      <vt:lpstr>'0216'!Print_Area</vt:lpstr>
      <vt:lpstr>'0217'!Print_Area</vt:lpstr>
      <vt:lpstr>'0218'!Print_Area</vt:lpstr>
      <vt:lpstr>'0219'!Print_Area</vt:lpstr>
      <vt:lpstr>'0220'!Print_Area</vt:lpstr>
      <vt:lpstr>'0221'!Print_Area</vt:lpstr>
      <vt:lpstr>'0222'!Print_Area</vt:lpstr>
      <vt:lpstr>'0223'!Print_Area</vt:lpstr>
      <vt:lpstr>'0224'!Print_Area</vt:lpstr>
      <vt:lpstr>'0225'!Print_Area</vt:lpstr>
      <vt:lpstr>'0226'!Print_Area</vt:lpstr>
      <vt:lpstr>'0227'!Print_Area</vt:lpstr>
      <vt:lpstr>'0228'!Print_Area</vt:lpstr>
      <vt:lpstr>'1215'!Print_Area</vt:lpstr>
      <vt:lpstr>'1216'!Print_Area</vt:lpstr>
      <vt:lpstr>'1217'!Print_Area</vt:lpstr>
      <vt:lpstr>'1218'!Print_Area</vt:lpstr>
      <vt:lpstr>'1219'!Print_Area</vt:lpstr>
      <vt:lpstr>'1220'!Print_Area</vt:lpstr>
      <vt:lpstr>'1221'!Print_Area</vt:lpstr>
      <vt:lpstr>'1222'!Print_Area</vt:lpstr>
      <vt:lpstr>'1223'!Print_Area</vt:lpstr>
      <vt:lpstr>'1224'!Print_Area</vt:lpstr>
      <vt:lpstr>'1225'!Print_Area</vt:lpstr>
      <vt:lpstr>'1226'!Print_Area</vt:lpstr>
      <vt:lpstr>'1227'!Print_Area</vt:lpstr>
      <vt:lpstr>'1228'!Print_Area</vt:lpstr>
      <vt:lpstr>'1229'!Print_Area</vt:lpstr>
      <vt:lpstr>'1230'!Print_Area</vt:lpstr>
      <vt:lpstr>'1231'!Print_Area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巧玲 洪</dc:creator>
  <cp:lastModifiedBy>巧玲 洪</cp:lastModifiedBy>
  <cp:lastPrinted>2025-02-05T13:00:27Z</cp:lastPrinted>
  <dcterms:created xsi:type="dcterms:W3CDTF">2024-12-29T03:56:12Z</dcterms:created>
  <dcterms:modified xsi:type="dcterms:W3CDTF">2025-02-26T08:12:29Z</dcterms:modified>
</cp:coreProperties>
</file>