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GA\PhD Research\Statistical Analysis\Outputs\Logdistribution fitting\"/>
    </mc:Choice>
  </mc:AlternateContent>
  <xr:revisionPtr revIDLastSave="0" documentId="13_ncr:1_{E1F11E21-3443-43DA-BD5E-6A22A46E61F1}" xr6:coauthVersionLast="36" xr6:coauthVersionMax="36" xr10:uidLastSave="{00000000-0000-0000-0000-000000000000}"/>
  <bookViews>
    <workbookView xWindow="0" yWindow="0" windowWidth="21600" windowHeight="9516" xr2:uid="{00000000-000D-0000-FFFF-FFFF00000000}"/>
  </bookViews>
  <sheets>
    <sheet name="ranking" sheetId="7" r:id="rId1"/>
    <sheet name="female (2)" sheetId="6" r:id="rId2"/>
    <sheet name="male (2)" sheetId="4" r:id="rId3"/>
    <sheet name="Sheet1" sheetId="3" r:id="rId4"/>
    <sheet name="male" sheetId="1" r:id="rId5"/>
    <sheet name="female" sheetId="2" r:id="rId6"/>
  </sheets>
  <externalReferences>
    <externalReference r:id="rId7"/>
  </externalReferences>
  <definedNames>
    <definedName name="_Toc508021705" localSheetId="2">'male (2)'!$B$4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7" l="1"/>
  <c r="C30" i="7"/>
  <c r="F29" i="7"/>
  <c r="C29" i="7"/>
  <c r="F28" i="7"/>
  <c r="C28" i="7"/>
  <c r="F15" i="7"/>
  <c r="C15" i="7"/>
  <c r="F14" i="7"/>
  <c r="C14" i="7"/>
  <c r="F13" i="7"/>
  <c r="C13" i="7"/>
  <c r="C34" i="6"/>
  <c r="D34" i="6"/>
  <c r="E34" i="6"/>
  <c r="F34" i="6"/>
  <c r="G34" i="6"/>
  <c r="H34" i="6"/>
  <c r="I34" i="6"/>
  <c r="J34" i="6"/>
  <c r="K34" i="6"/>
  <c r="F23" i="6"/>
  <c r="C35" i="6"/>
  <c r="D35" i="6"/>
  <c r="E35" i="6"/>
  <c r="F35" i="6"/>
  <c r="G35" i="6"/>
  <c r="H35" i="6"/>
  <c r="I35" i="6"/>
  <c r="J35" i="6"/>
  <c r="K35" i="6"/>
  <c r="F24" i="6"/>
  <c r="C23" i="6"/>
  <c r="C24" i="6"/>
  <c r="C23" i="4"/>
  <c r="C2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C45" i="6"/>
  <c r="D45" i="6"/>
  <c r="E45" i="6"/>
  <c r="F45" i="6"/>
  <c r="G45" i="6"/>
  <c r="H45" i="6"/>
  <c r="I45" i="6"/>
  <c r="J45" i="6"/>
  <c r="K45" i="6"/>
  <c r="C46" i="6"/>
  <c r="D46" i="6"/>
  <c r="E46" i="6"/>
  <c r="F46" i="6"/>
  <c r="G46" i="6"/>
  <c r="H46" i="6"/>
  <c r="I46" i="6"/>
  <c r="J46" i="6"/>
  <c r="K46" i="6"/>
  <c r="K34" i="4"/>
  <c r="F23" i="4"/>
  <c r="K45" i="4"/>
  <c r="K35" i="4"/>
  <c r="F24" i="4"/>
  <c r="K46" i="4"/>
  <c r="C15" i="4"/>
  <c r="C16" i="4"/>
  <c r="C17" i="4"/>
  <c r="C18" i="4"/>
  <c r="C19" i="4"/>
  <c r="C20" i="4"/>
  <c r="C21" i="4"/>
  <c r="C22" i="4"/>
  <c r="C26" i="4"/>
  <c r="C22" i="6"/>
  <c r="C44" i="6"/>
  <c r="D44" i="6"/>
  <c r="E44" i="6"/>
  <c r="F44" i="6"/>
  <c r="G44" i="6"/>
  <c r="H44" i="6"/>
  <c r="I44" i="6"/>
  <c r="J44" i="6"/>
  <c r="K44" i="6"/>
  <c r="C33" i="6"/>
  <c r="D33" i="6"/>
  <c r="E33" i="6"/>
  <c r="F33" i="6"/>
  <c r="G33" i="6"/>
  <c r="H33" i="6"/>
  <c r="I33" i="6"/>
  <c r="J33" i="6"/>
  <c r="K33" i="6"/>
  <c r="F22" i="6"/>
  <c r="C44" i="4"/>
  <c r="D44" i="4"/>
  <c r="E44" i="4"/>
  <c r="F44" i="4"/>
  <c r="G44" i="4"/>
  <c r="H44" i="4"/>
  <c r="I44" i="4"/>
  <c r="J44" i="4"/>
  <c r="K44" i="4"/>
  <c r="C33" i="4"/>
  <c r="D33" i="4"/>
  <c r="E33" i="4"/>
  <c r="F33" i="4"/>
  <c r="G33" i="4"/>
  <c r="H33" i="4"/>
  <c r="I33" i="4"/>
  <c r="J33" i="4"/>
  <c r="K33" i="4"/>
  <c r="F22" i="4"/>
  <c r="J43" i="4"/>
  <c r="I43" i="4"/>
  <c r="H43" i="4"/>
  <c r="G43" i="4"/>
  <c r="F43" i="4"/>
  <c r="E43" i="4"/>
  <c r="D43" i="4"/>
  <c r="C43" i="4"/>
  <c r="K43" i="4"/>
  <c r="J42" i="4"/>
  <c r="I42" i="4"/>
  <c r="H42" i="4"/>
  <c r="G42" i="4"/>
  <c r="F42" i="4"/>
  <c r="E42" i="4"/>
  <c r="D42" i="4"/>
  <c r="C42" i="4"/>
  <c r="K42" i="4"/>
  <c r="J41" i="4"/>
  <c r="I41" i="4"/>
  <c r="H41" i="4"/>
  <c r="G41" i="4"/>
  <c r="F41" i="4"/>
  <c r="E41" i="4"/>
  <c r="D41" i="4"/>
  <c r="C41" i="4"/>
  <c r="K41" i="4"/>
  <c r="J40" i="4"/>
  <c r="I40" i="4"/>
  <c r="H40" i="4"/>
  <c r="G40" i="4"/>
  <c r="F40" i="4"/>
  <c r="E40" i="4"/>
  <c r="D40" i="4"/>
  <c r="C40" i="4"/>
  <c r="K40" i="4"/>
  <c r="J39" i="4"/>
  <c r="I39" i="4"/>
  <c r="H39" i="4"/>
  <c r="G39" i="4"/>
  <c r="F39" i="4"/>
  <c r="E39" i="4"/>
  <c r="D39" i="4"/>
  <c r="C39" i="4"/>
  <c r="K39" i="4"/>
  <c r="J38" i="4"/>
  <c r="I38" i="4"/>
  <c r="H38" i="4"/>
  <c r="G38" i="4"/>
  <c r="F38" i="4"/>
  <c r="E38" i="4"/>
  <c r="D38" i="4"/>
  <c r="C38" i="4"/>
  <c r="J37" i="4"/>
  <c r="I37" i="4"/>
  <c r="H37" i="4"/>
  <c r="G37" i="4"/>
  <c r="F37" i="4"/>
  <c r="E37" i="4"/>
  <c r="D37" i="4"/>
  <c r="C37" i="4"/>
  <c r="K37" i="4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D37" i="6"/>
  <c r="E37" i="6"/>
  <c r="F37" i="6"/>
  <c r="G37" i="6"/>
  <c r="H37" i="6"/>
  <c r="I37" i="6"/>
  <c r="J37" i="6"/>
  <c r="C37" i="6"/>
  <c r="K37" i="6"/>
  <c r="K43" i="6"/>
  <c r="K42" i="6"/>
  <c r="K41" i="6"/>
  <c r="K39" i="6"/>
  <c r="K38" i="6"/>
  <c r="K40" i="6"/>
  <c r="K38" i="4"/>
  <c r="C26" i="6"/>
  <c r="C27" i="6"/>
  <c r="C28" i="6"/>
  <c r="C29" i="6"/>
  <c r="C30" i="6"/>
  <c r="C31" i="6"/>
  <c r="C32" i="6"/>
  <c r="D26" i="6"/>
  <c r="E26" i="6"/>
  <c r="F26" i="6"/>
  <c r="G26" i="6"/>
  <c r="H26" i="6"/>
  <c r="I26" i="6"/>
  <c r="J26" i="6"/>
  <c r="D27" i="6"/>
  <c r="E27" i="6"/>
  <c r="F27" i="6"/>
  <c r="G27" i="6"/>
  <c r="H27" i="6"/>
  <c r="I27" i="6"/>
  <c r="J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K26" i="6"/>
  <c r="K28" i="6"/>
  <c r="K29" i="6"/>
  <c r="K32" i="6"/>
  <c r="K30" i="6"/>
  <c r="K27" i="6"/>
  <c r="K31" i="6"/>
  <c r="C27" i="4"/>
  <c r="C28" i="4"/>
  <c r="C29" i="4"/>
  <c r="C30" i="4"/>
  <c r="C31" i="4"/>
  <c r="C32" i="4"/>
  <c r="C21" i="6"/>
  <c r="C20" i="6"/>
  <c r="C19" i="6"/>
  <c r="C18" i="6"/>
  <c r="C17" i="6"/>
  <c r="C16" i="6"/>
  <c r="C15" i="6"/>
  <c r="F15" i="6"/>
  <c r="F16" i="6"/>
  <c r="F17" i="6"/>
  <c r="F20" i="6"/>
  <c r="F21" i="6"/>
  <c r="F18" i="6"/>
  <c r="F19" i="6"/>
  <c r="D32" i="4"/>
  <c r="E32" i="4"/>
  <c r="F32" i="4"/>
  <c r="G32" i="4"/>
  <c r="H32" i="4"/>
  <c r="I32" i="4"/>
  <c r="J32" i="4"/>
  <c r="K32" i="4"/>
  <c r="F21" i="4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D26" i="4"/>
  <c r="E26" i="4"/>
  <c r="F26" i="4"/>
  <c r="G26" i="4"/>
  <c r="H26" i="4"/>
  <c r="I26" i="4"/>
  <c r="J26" i="4"/>
  <c r="C21" i="3"/>
  <c r="D21" i="3"/>
  <c r="E21" i="3"/>
  <c r="F21" i="3"/>
  <c r="G21" i="3"/>
  <c r="H21" i="3"/>
  <c r="I21" i="3"/>
  <c r="J21" i="3"/>
  <c r="K21" i="3"/>
  <c r="C20" i="3"/>
  <c r="D20" i="3"/>
  <c r="E20" i="3"/>
  <c r="F20" i="3"/>
  <c r="G20" i="3"/>
  <c r="H20" i="3"/>
  <c r="I20" i="3"/>
  <c r="J20" i="3"/>
  <c r="K20" i="3"/>
  <c r="C19" i="3"/>
  <c r="D19" i="3"/>
  <c r="E19" i="3"/>
  <c r="F19" i="3"/>
  <c r="G19" i="3"/>
  <c r="H19" i="3"/>
  <c r="I19" i="3"/>
  <c r="J19" i="3"/>
  <c r="K19" i="3"/>
  <c r="C18" i="3"/>
  <c r="D18" i="3"/>
  <c r="E18" i="3"/>
  <c r="F18" i="3"/>
  <c r="G18" i="3"/>
  <c r="H18" i="3"/>
  <c r="I18" i="3"/>
  <c r="J18" i="3"/>
  <c r="K18" i="3"/>
  <c r="C17" i="3"/>
  <c r="D17" i="3"/>
  <c r="E17" i="3"/>
  <c r="F17" i="3"/>
  <c r="G17" i="3"/>
  <c r="H17" i="3"/>
  <c r="I17" i="3"/>
  <c r="J17" i="3"/>
  <c r="K17" i="3"/>
  <c r="C15" i="3"/>
  <c r="C14" i="3"/>
  <c r="C13" i="3"/>
  <c r="C12" i="3"/>
  <c r="C11" i="3"/>
  <c r="C17" i="2"/>
  <c r="D17" i="2"/>
  <c r="E17" i="2"/>
  <c r="F17" i="2"/>
  <c r="G17" i="2"/>
  <c r="H17" i="2"/>
  <c r="I17" i="2"/>
  <c r="J17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18" i="2"/>
  <c r="I18" i="2"/>
  <c r="H18" i="2"/>
  <c r="G18" i="2"/>
  <c r="F18" i="2"/>
  <c r="E18" i="2"/>
  <c r="D18" i="2"/>
  <c r="C18" i="2"/>
  <c r="C15" i="2"/>
  <c r="C14" i="2"/>
  <c r="C11" i="2"/>
  <c r="C10" i="2"/>
  <c r="C12" i="1"/>
  <c r="C21" i="1"/>
  <c r="D21" i="1"/>
  <c r="E21" i="1"/>
  <c r="F21" i="1"/>
  <c r="G21" i="1"/>
  <c r="H21" i="1"/>
  <c r="I21" i="1"/>
  <c r="J21" i="1"/>
  <c r="C20" i="1"/>
  <c r="C15" i="1"/>
  <c r="C18" i="1"/>
  <c r="G20" i="1"/>
  <c r="I20" i="1"/>
  <c r="J20" i="1"/>
  <c r="H20" i="1"/>
  <c r="E20" i="1"/>
  <c r="C14" i="1"/>
  <c r="D20" i="1"/>
  <c r="F20" i="1"/>
  <c r="C19" i="1"/>
  <c r="D19" i="1"/>
  <c r="E19" i="1"/>
  <c r="F19" i="1"/>
  <c r="G19" i="1"/>
  <c r="H19" i="1"/>
  <c r="I19" i="1"/>
  <c r="J19" i="1"/>
  <c r="D18" i="1"/>
  <c r="E18" i="1"/>
  <c r="F18" i="1"/>
  <c r="G18" i="1"/>
  <c r="H18" i="1"/>
  <c r="I18" i="1"/>
  <c r="J18" i="1"/>
  <c r="D17" i="1"/>
  <c r="E17" i="1"/>
  <c r="F17" i="1"/>
  <c r="G17" i="1"/>
  <c r="H17" i="1"/>
  <c r="I17" i="1"/>
  <c r="J17" i="1"/>
  <c r="C17" i="1"/>
  <c r="C13" i="1"/>
  <c r="C11" i="1"/>
  <c r="K18" i="1"/>
  <c r="K21" i="1"/>
  <c r="K19" i="1"/>
  <c r="K20" i="1"/>
  <c r="K17" i="1"/>
  <c r="K21" i="2"/>
  <c r="K22" i="2"/>
  <c r="K17" i="2"/>
  <c r="K18" i="2"/>
  <c r="K27" i="4"/>
  <c r="F16" i="4"/>
  <c r="K26" i="4"/>
  <c r="F15" i="4"/>
  <c r="K28" i="4"/>
  <c r="F17" i="4"/>
  <c r="K29" i="4"/>
  <c r="F18" i="4"/>
  <c r="K30" i="4"/>
  <c r="F19" i="4"/>
  <c r="K31" i="4"/>
  <c r="F20" i="4"/>
</calcChain>
</file>

<file path=xl/sharedStrings.xml><?xml version="1.0" encoding="utf-8"?>
<sst xmlns="http://schemas.openxmlformats.org/spreadsheetml/2006/main" count="237" uniqueCount="52">
  <si>
    <t>Observed</t>
  </si>
  <si>
    <t>Updated Haby</t>
  </si>
  <si>
    <t>Log tenyr_cohort</t>
  </si>
  <si>
    <t>reg lnBMI age age_sq tenyr_cohort lntenyr_cohort if male ==1 &amp; age&gt;= 15 &amp; pregnant == 0</t>
  </si>
  <si>
    <t>reg lnBMI tenyr_cohort age_dum2-age_dum14 if male == 1 &amp; age&gt;= 15  &amp; preg_haby == 0</t>
  </si>
  <si>
    <t>reg lnBMI tenyr_cohort age_dum2-age_dum14 if male == 0 &amp; age&gt;= 15  &amp; preg_haby == 0</t>
  </si>
  <si>
    <t>reg lnBMI age age_sq tenyr_cohort lntenyr_cohort if male ==0 &amp; age&gt;= 15 &amp; pregnant == 0</t>
  </si>
  <si>
    <t>nl (lnBMI = {b0}+{b1}*age + {b2}*age^2 + {b4}*exp({b5=-2}*cohort)) if lnBMI !=. &amp; age!=. &amp; tenyr_cohort!=. &amp; male ==1 &amp; age&gt;= 15 &amp; pregnant == 0</t>
  </si>
  <si>
    <t>nl (lnBMI = {b0}+{b1}*age + {b2}*age^2 + {b4}*exp({b5=-2}*tenyr_cohort)) if lnBMI !=. &amp; age!=. &amp; tenyr_cohort!=. &amp; male ==1 &amp; age&gt;= 15 &amp; pregnant == 0</t>
  </si>
  <si>
    <t>nl (lnBMI = {b0}+{b1}*age + {b2}*age^2 + {b4}*exp({b5=-2}*cohort)) if lnBMI !=. &amp; age!=. &amp; tenyr_cohort!=. &amp; male ==0 &amp; age&gt;= 15 &amp; pregnant == 0</t>
  </si>
  <si>
    <t>nl (lnBMI = {b0}+{b1}*age + {b2}*age^2 + {b4}*exp({b5=-2}*tenyr_cohort)) if lnBMI !=. &amp; age!=. &amp; tenyr_cohort!=. &amp; male ==0 &amp; age&gt;= 15 &amp; pregnant == 0</t>
  </si>
  <si>
    <t>nl (lnBMI = {b0}+{b1}*age + {b2}*age^2 + {b4=-.2}*exp({b5=-1}*period)) if lnBMI !=. &amp; age!=. &amp; period!=. &amp; male ==1 &amp; age&gt;= 15 &amp; pregnant == 0</t>
  </si>
  <si>
    <t>exp cohort</t>
  </si>
  <si>
    <t>exp tenyr_cohort</t>
  </si>
  <si>
    <t>exp period</t>
  </si>
  <si>
    <t>SSE</t>
  </si>
  <si>
    <t>nl (lnBMI = {b0}+{b1}*age + {b2}*age^2 + {b4=-.2}*exp({b5=-1}*period)) if lnBMI !=. &amp; age!=. &amp; period!=. &amp; male ==0 &amp; age&gt;= 15 &amp; pregnant == 0</t>
  </si>
  <si>
    <t>nl (lnBMI = {b0}+{b1}*age + {b2}*age^2 + {b3}*tenyr_cohort) if lnBMI !=. &amp; age!=. &amp; tenyr_cohort!=. &amp; male ==0 &amp; age&gt;= 15 &amp; pregnant == 0</t>
  </si>
  <si>
    <t>R^2</t>
  </si>
  <si>
    <t>Adj R^2</t>
  </si>
  <si>
    <t>reg BMI age agesq lnperiod if male == 1 &amp; age&gt;= 15 &amp; preg_haby == 0</t>
  </si>
  <si>
    <t>reg lnBMI age agesq birth_year lnbirth_year if male ==1 &amp; age&gt;= 15 &amp; pregnant == 0</t>
  </si>
  <si>
    <t>reg BMI age agesq birth_year lnbirth_year if male ==1 &amp; age&gt;= 15 &amp; pregnant == 0</t>
  </si>
  <si>
    <t>reg lnBMI age agesq lnperiod if male == 1 &amp; age&gt;= 15 &amp; preg_haby == 0</t>
  </si>
  <si>
    <t>exp period (lnBMI)</t>
  </si>
  <si>
    <t xml:space="preserve"> reg lnBMI age agesq i.agecat3#c.lnperiod if male ==1 &amp; age&gt;= 15 &amp; pregnant == 0</t>
  </si>
  <si>
    <t>SumAbsDif</t>
  </si>
  <si>
    <t xml:space="preserve"> reg lnBMI age agesq i.agecat3#c.lnperiod if male ==0 &amp; age&gt;= 15 &amp; pregnant == 0</t>
  </si>
  <si>
    <t>reg BMI age agesq birth_year lnbirth_year if male ==0 &amp; age&gt;= 15 &amp; pregnant == 0</t>
  </si>
  <si>
    <t>reg lnBMI age agesq birth_year lnbirth_year if male ==0 &amp; age&gt;= 15 &amp; pregnant == 0</t>
  </si>
  <si>
    <t>reg BMI age agesq lnperiod if male == 0 &amp; age&gt;= 15 &amp; preg_haby == 0</t>
  </si>
  <si>
    <t>reg lnBMI age agesq lnperiod if male == 0 &amp; age&gt;= 15 &amp; preg_haby == 0</t>
  </si>
  <si>
    <t xml:space="preserve"> reg BMI age agesq i.agecat3#c.lnperiod if male ==1 &amp; age&gt;= 15 &amp; pregnant == 0</t>
  </si>
  <si>
    <t xml:space="preserve"> reg BMI age agesq i.agecat3#c.lnperiod if male ==0 &amp; age&gt;= 15 &amp; pregnant == 0</t>
  </si>
  <si>
    <t>reg lnBMI age agesq i.agecat3#c.lnbirth_year if male ==0 &amp; age&gt;= 15 &amp; pregnant == 0</t>
  </si>
  <si>
    <t>reg BMI age agesq i.agecat3#c.lnbirth_year if male ==0 &amp; age&gt;= 15 &amp; pregnant == 0</t>
  </si>
  <si>
    <t>reg lnBMI age agesq i.agecat3#c.lnbirth_year if male ==1 &amp; age&gt;= 15 &amp; pregnant == 0</t>
  </si>
  <si>
    <t>reg BMI age agesq i.agecat3#c.lnbirth_year if male ==1 &amp; age&gt;= 15 &amp; pregnant == 0</t>
  </si>
  <si>
    <t>lnbirth_year (BMI)</t>
  </si>
  <si>
    <t>Linear (lnBMI)</t>
  </si>
  <si>
    <t>lnperiod (lnBMI)</t>
  </si>
  <si>
    <t>lnperiod (BMI)</t>
  </si>
  <si>
    <t>lnbirth_year (lnBMI)</t>
  </si>
  <si>
    <t>Variable lnperiod (lnBMI)</t>
  </si>
  <si>
    <t>Variable lnperiod (BMI)</t>
  </si>
  <si>
    <t>Variable lnbirth_year (lnBMI)</t>
  </si>
  <si>
    <t>Variable lnbirth_year (BMI)</t>
  </si>
  <si>
    <t>male</t>
  </si>
  <si>
    <t>female</t>
  </si>
  <si>
    <t>median</t>
  </si>
  <si>
    <t>mean</t>
  </si>
  <si>
    <t>mean excl. top &amp;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</si>
</sst>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male 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ranking!$A$2:$A$11</c:f>
              <c:strCache>
                <c:ptCount val="10"/>
                <c:pt idx="0">
                  <c:v>exp period (lnBMI)</c:v>
                </c:pt>
                <c:pt idx="1">
                  <c:v>lnbirth_year (lnBMI)</c:v>
                </c:pt>
                <c:pt idx="2">
                  <c:v>lnperiod (lnBMI)</c:v>
                </c:pt>
                <c:pt idx="3">
                  <c:v>lnbirth_year (BMI)</c:v>
                </c:pt>
                <c:pt idx="4">
                  <c:v>lnperiod (BMI)</c:v>
                </c:pt>
                <c:pt idx="5">
                  <c:v>Variable lnperiod (lnBMI)</c:v>
                </c:pt>
                <c:pt idx="6">
                  <c:v>Variable lnperiod (BMI)</c:v>
                </c:pt>
                <c:pt idx="7">
                  <c:v>Linear (lnBMI)</c:v>
                </c:pt>
                <c:pt idx="8">
                  <c:v>Variable lnbirth_year (lnBMI)</c:v>
                </c:pt>
                <c:pt idx="9">
                  <c:v>Variable lnbirth_year (BMI)</c:v>
                </c:pt>
              </c:strCache>
            </c:strRef>
          </c:cat>
          <c:val>
            <c:numRef>
              <c:f>ranking!$B$2:$B$11</c:f>
              <c:numCache>
                <c:formatCode>General</c:formatCode>
                <c:ptCount val="10"/>
                <c:pt idx="0">
                  <c:v>28.846021576892092</c:v>
                </c:pt>
                <c:pt idx="1">
                  <c:v>28.980050775451481</c:v>
                </c:pt>
                <c:pt idx="2">
                  <c:v>29.023351778443189</c:v>
                </c:pt>
                <c:pt idx="3">
                  <c:v>29.060806225953019</c:v>
                </c:pt>
                <c:pt idx="4">
                  <c:v>29.092662735075518</c:v>
                </c:pt>
                <c:pt idx="5">
                  <c:v>29.183163609978056</c:v>
                </c:pt>
                <c:pt idx="6">
                  <c:v>29.234150136451529</c:v>
                </c:pt>
                <c:pt idx="7">
                  <c:v>29.29854364866673</c:v>
                </c:pt>
                <c:pt idx="8">
                  <c:v>29.49129772586803</c:v>
                </c:pt>
                <c:pt idx="9">
                  <c:v>29.529382240481116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A9E-BDEA-2D1ED532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798368"/>
        <c:axId val="744803944"/>
      </c:barChart>
      <c:catAx>
        <c:axId val="74479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3944"/>
        <c:crosses val="autoZero"/>
        <c:auto val="1"/>
        <c:lblAlgn val="ctr"/>
        <c:lblOffset val="100"/>
        <c:noMultiLvlLbl val="0"/>
      </c:catAx>
      <c:valAx>
        <c:axId val="74480394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(2)'!$B$26</c:f>
              <c:strCache>
                <c:ptCount val="1"/>
                <c:pt idx="0">
                  <c:v>Linear (lnBMI)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(2)'!$C$26:$J$26</c:f>
              <c:numCache>
                <c:formatCode>General</c:formatCode>
                <c:ptCount val="8"/>
                <c:pt idx="0">
                  <c:v>0.1069603592116124</c:v>
                </c:pt>
                <c:pt idx="1">
                  <c:v>0.1364206125541898</c:v>
                </c:pt>
                <c:pt idx="2">
                  <c:v>0.31362484639643284</c:v>
                </c:pt>
                <c:pt idx="3">
                  <c:v>0.36653923315268955</c:v>
                </c:pt>
                <c:pt idx="4">
                  <c:v>0.24367122768376248</c:v>
                </c:pt>
                <c:pt idx="5">
                  <c:v>6.4806293768356227E-2</c:v>
                </c:pt>
                <c:pt idx="6">
                  <c:v>8.36796485411746E-2</c:v>
                </c:pt>
                <c:pt idx="7">
                  <c:v>3.9777945699768225E-2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151-A47D-DE21316A722D}"/>
            </c:ext>
          </c:extLst>
        </c:ser>
        <c:ser>
          <c:idx val="1"/>
          <c:order val="1"/>
          <c:tx>
            <c:strRef>
              <c:f>'male (2)'!$B$27</c:f>
              <c:strCache>
                <c:ptCount val="1"/>
                <c:pt idx="0">
                  <c:v>lnperiod (lnBMI)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(2)'!$C$27:$J$27</c:f>
              <c:numCache>
                <c:formatCode>General</c:formatCode>
                <c:ptCount val="8"/>
                <c:pt idx="0">
                  <c:v>0.37100137434778091</c:v>
                </c:pt>
                <c:pt idx="1">
                  <c:v>7.6580475419273597E-2</c:v>
                </c:pt>
                <c:pt idx="2">
                  <c:v>0.18510315249454123</c:v>
                </c:pt>
                <c:pt idx="3">
                  <c:v>0.43130650617155908</c:v>
                </c:pt>
                <c:pt idx="4">
                  <c:v>0.27574593604807518</c:v>
                </c:pt>
                <c:pt idx="5">
                  <c:v>8.2750742350913953E-2</c:v>
                </c:pt>
                <c:pt idx="6">
                  <c:v>0.11728162351926841</c:v>
                </c:pt>
                <c:pt idx="7">
                  <c:v>9.131042589113747E-2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F-4151-A47D-DE21316A722D}"/>
            </c:ext>
          </c:extLst>
        </c:ser>
        <c:ser>
          <c:idx val="2"/>
          <c:order val="2"/>
          <c:tx>
            <c:strRef>
              <c:f>'male (2)'!$B$28</c:f>
              <c:strCache>
                <c:ptCount val="1"/>
                <c:pt idx="0">
                  <c:v>lnperiod (BMI)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(2)'!$C$28:$J$28</c:f>
              <c:numCache>
                <c:formatCode>General</c:formatCode>
                <c:ptCount val="8"/>
                <c:pt idx="0">
                  <c:v>0.44945419446403179</c:v>
                </c:pt>
                <c:pt idx="1">
                  <c:v>0.12677785827424515</c:v>
                </c:pt>
                <c:pt idx="2">
                  <c:v>0.18233012076955646</c:v>
                </c:pt>
                <c:pt idx="3">
                  <c:v>0.39978027640724889</c:v>
                </c:pt>
                <c:pt idx="4">
                  <c:v>0.22485056098769007</c:v>
                </c:pt>
                <c:pt idx="5">
                  <c:v>1.1901851354021886E-2</c:v>
                </c:pt>
                <c:pt idx="6">
                  <c:v>3.9839215014435325E-2</c:v>
                </c:pt>
                <c:pt idx="7">
                  <c:v>1.0482490965134872E-2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F-4151-A47D-DE21316A722D}"/>
            </c:ext>
          </c:extLst>
        </c:ser>
        <c:ser>
          <c:idx val="3"/>
          <c:order val="3"/>
          <c:tx>
            <c:strRef>
              <c:f>'male (2)'!$B$29</c:f>
              <c:strCache>
                <c:ptCount val="1"/>
                <c:pt idx="0">
                  <c:v>lnbirth_year (lnBMI)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(2)'!$C$29:$J$29</c:f>
              <c:numCache>
                <c:formatCode>General</c:formatCode>
                <c:ptCount val="8"/>
                <c:pt idx="0">
                  <c:v>0.33931157939449008</c:v>
                </c:pt>
                <c:pt idx="1">
                  <c:v>4.9439555603875363E-2</c:v>
                </c:pt>
                <c:pt idx="2">
                  <c:v>0.20165144079039266</c:v>
                </c:pt>
                <c:pt idx="3">
                  <c:v>0.42023641423656954</c:v>
                </c:pt>
                <c:pt idx="4">
                  <c:v>0.26735994936572638</c:v>
                </c:pt>
                <c:pt idx="5">
                  <c:v>7.1282789347755227E-2</c:v>
                </c:pt>
                <c:pt idx="6">
                  <c:v>0.10588741748178165</c:v>
                </c:pt>
                <c:pt idx="7">
                  <c:v>8.0950706026065689E-2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F-4151-A47D-DE21316A722D}"/>
            </c:ext>
          </c:extLst>
        </c:ser>
        <c:ser>
          <c:idx val="4"/>
          <c:order val="4"/>
          <c:tx>
            <c:strRef>
              <c:f>'male (2)'!$B$30</c:f>
              <c:strCache>
                <c:ptCount val="1"/>
                <c:pt idx="0">
                  <c:v>lnbirth_year (BMI)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(2)'!$C$30:$J$30</c:f>
              <c:numCache>
                <c:formatCode>General</c:formatCode>
                <c:ptCount val="8"/>
                <c:pt idx="0">
                  <c:v>0.46231601652786125</c:v>
                </c:pt>
                <c:pt idx="1">
                  <c:v>0.14488830402968844</c:v>
                </c:pt>
                <c:pt idx="2">
                  <c:v>0.15409615714090918</c:v>
                </c:pt>
                <c:pt idx="3">
                  <c:v>0.43056444359158164</c:v>
                </c:pt>
                <c:pt idx="4">
                  <c:v>0.25418595538918254</c:v>
                </c:pt>
                <c:pt idx="5">
                  <c:v>3.0525421546819587E-2</c:v>
                </c:pt>
                <c:pt idx="6">
                  <c:v>5.4221084148245779E-2</c:v>
                </c:pt>
                <c:pt idx="7">
                  <c:v>2.2348165536708819E-2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F-4151-A47D-DE21316A722D}"/>
            </c:ext>
          </c:extLst>
        </c:ser>
        <c:ser>
          <c:idx val="5"/>
          <c:order val="5"/>
          <c:tx>
            <c:strRef>
              <c:f>'male (2)'!$B$31</c:f>
              <c:strCache>
                <c:ptCount val="1"/>
                <c:pt idx="0">
                  <c:v>exp period (lnBMI)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(2)'!$C$31:$J$31</c:f>
              <c:numCache>
                <c:formatCode>General</c:formatCode>
                <c:ptCount val="8"/>
                <c:pt idx="0">
                  <c:v>0.39761489671331773</c:v>
                </c:pt>
                <c:pt idx="1">
                  <c:v>8.9648490219769172E-2</c:v>
                </c:pt>
                <c:pt idx="2">
                  <c:v>0.19299595110458867</c:v>
                </c:pt>
                <c:pt idx="3">
                  <c:v>0.41175037439110795</c:v>
                </c:pt>
                <c:pt idx="4">
                  <c:v>0.25430595820067836</c:v>
                </c:pt>
                <c:pt idx="5">
                  <c:v>7.40061450692302E-2</c:v>
                </c:pt>
                <c:pt idx="6">
                  <c:v>0.12226706125456133</c:v>
                </c:pt>
                <c:pt idx="7">
                  <c:v>0.10982743477500989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F-4151-A47D-DE21316A722D}"/>
            </c:ext>
          </c:extLst>
        </c:ser>
        <c:ser>
          <c:idx val="6"/>
          <c:order val="6"/>
          <c:tx>
            <c:strRef>
              <c:f>'male (2)'!$B$32</c:f>
              <c:strCache>
                <c:ptCount val="1"/>
                <c:pt idx="0">
                  <c:v>Variable lnperiod (lnBMI)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(2)'!$C$32:$J$32</c:f>
              <c:numCache>
                <c:formatCode>General</c:formatCode>
                <c:ptCount val="8"/>
                <c:pt idx="0">
                  <c:v>0.36489365839133825</c:v>
                </c:pt>
                <c:pt idx="1">
                  <c:v>6.01611860607143E-2</c:v>
                </c:pt>
                <c:pt idx="2">
                  <c:v>0.21765068922536912</c:v>
                </c:pt>
                <c:pt idx="3">
                  <c:v>0.39035188781044994</c:v>
                </c:pt>
                <c:pt idx="4">
                  <c:v>0.22739066910806827</c:v>
                </c:pt>
                <c:pt idx="5">
                  <c:v>1.8177933175763883E-2</c:v>
                </c:pt>
                <c:pt idx="6">
                  <c:v>3.6380399618042958E-2</c:v>
                </c:pt>
                <c:pt idx="7">
                  <c:v>1.8438126142825695E-3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4F-4151-A47D-DE21316A722D}"/>
            </c:ext>
          </c:extLst>
        </c:ser>
        <c:ser>
          <c:idx val="7"/>
          <c:order val="7"/>
          <c:tx>
            <c:strRef>
              <c:f>'male (2)'!$B$33</c:f>
              <c:strCache>
                <c:ptCount val="1"/>
                <c:pt idx="0">
                  <c:v>Variable lnperiod (BMI)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(2)'!$C$33:$J$33</c:f>
              <c:numCache>
                <c:formatCode>General</c:formatCode>
                <c:ptCount val="8"/>
                <c:pt idx="0">
                  <c:v>0.49518029564463717</c:v>
                </c:pt>
                <c:pt idx="1">
                  <c:v>0.159712647538921</c:v>
                </c:pt>
                <c:pt idx="2">
                  <c:v>0.17008407519470836</c:v>
                </c:pt>
                <c:pt idx="3">
                  <c:v>0.3989365287904576</c:v>
                </c:pt>
                <c:pt idx="4">
                  <c:v>0.21146962852945705</c:v>
                </c:pt>
                <c:pt idx="5">
                  <c:v>2.4883881157041543E-2</c:v>
                </c:pt>
                <c:pt idx="6">
                  <c:v>1.5556829025538121E-2</c:v>
                </c:pt>
                <c:pt idx="7">
                  <c:v>5.83288174455312E-2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4F-4151-A47D-DE21316A722D}"/>
            </c:ext>
          </c:extLst>
        </c:ser>
        <c:ser>
          <c:idx val="8"/>
          <c:order val="8"/>
          <c:tx>
            <c:strRef>
              <c:f>'male (2)'!$B$34</c:f>
              <c:strCache>
                <c:ptCount val="1"/>
                <c:pt idx="0">
                  <c:v>Variable lnbirth_year (lnBMI)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(2)'!$C$34:$J$34</c:f>
              <c:numCache>
                <c:formatCode>General</c:formatCode>
                <c:ptCount val="8"/>
                <c:pt idx="0">
                  <c:v>0.2402697581334472</c:v>
                </c:pt>
                <c:pt idx="1">
                  <c:v>2.0609977752624076E-2</c:v>
                </c:pt>
                <c:pt idx="2">
                  <c:v>0.23257929052982718</c:v>
                </c:pt>
                <c:pt idx="3">
                  <c:v>0.41185097494371803</c:v>
                </c:pt>
                <c:pt idx="4">
                  <c:v>0.25954695769119596</c:v>
                </c:pt>
                <c:pt idx="5">
                  <c:v>3.2563057455600841E-2</c:v>
                </c:pt>
                <c:pt idx="6">
                  <c:v>2.7928773924649875E-2</c:v>
                </c:pt>
                <c:pt idx="7">
                  <c:v>3.3378339784007949E-2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4F-4151-A47D-DE21316A722D}"/>
            </c:ext>
          </c:extLst>
        </c:ser>
        <c:ser>
          <c:idx val="9"/>
          <c:order val="9"/>
          <c:tx>
            <c:strRef>
              <c:f>'male (2)'!$B$35</c:f>
              <c:strCache>
                <c:ptCount val="1"/>
                <c:pt idx="0">
                  <c:v>Variable lnbirth_year (BMI)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(2)'!$C$35:$J$35</c:f>
              <c:numCache>
                <c:formatCode>General</c:formatCode>
                <c:ptCount val="8"/>
                <c:pt idx="0">
                  <c:v>0.36091608497181937</c:v>
                </c:pt>
                <c:pt idx="1">
                  <c:v>7.5197061056499592E-2</c:v>
                </c:pt>
                <c:pt idx="2">
                  <c:v>0.18208804746458185</c:v>
                </c:pt>
                <c:pt idx="3">
                  <c:v>0.42541779652660949</c:v>
                </c:pt>
                <c:pt idx="4">
                  <c:v>0.24840970367916171</c:v>
                </c:pt>
                <c:pt idx="5">
                  <c:v>7.2007692573414772E-3</c:v>
                </c:pt>
                <c:pt idx="6">
                  <c:v>2.1566563113992743E-2</c:v>
                </c:pt>
                <c:pt idx="7">
                  <c:v>8.7838739411949973E-2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4F-4151-A47D-DE21316A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524072"/>
        <c:axId val="599530632"/>
      </c:lineChart>
      <c:catAx>
        <c:axId val="59952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30632"/>
        <c:crosses val="autoZero"/>
        <c:auto val="1"/>
        <c:lblAlgn val="ctr"/>
        <c:lblOffset val="100"/>
        <c:noMultiLvlLbl val="0"/>
      </c:catAx>
      <c:valAx>
        <c:axId val="5995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2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2788785187196E-2"/>
          <c:y val="7.5826622506590932E-2"/>
          <c:w val="0.94404425677451509"/>
          <c:h val="0.782211164747579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'male (2)'!$B$3</c:f>
              <c:strCache>
                <c:ptCount val="1"/>
                <c:pt idx="0">
                  <c:v>Linear (lnBMI)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(2)'!$C$3:$N$3</c:f>
              <c:numCache>
                <c:formatCode>General</c:formatCode>
                <c:ptCount val="12"/>
                <c:pt idx="0">
                  <c:v>25.414471904497372</c:v>
                </c:pt>
                <c:pt idx="1">
                  <c:v>25.601433741022397</c:v>
                </c:pt>
                <c:pt idx="2">
                  <c:v>26.018676610434436</c:v>
                </c:pt>
                <c:pt idx="3">
                  <c:v>26.439053029456893</c:v>
                </c:pt>
                <c:pt idx="4">
                  <c:v>26.834778198040702</c:v>
                </c:pt>
                <c:pt idx="5">
                  <c:v>27.382005792414105</c:v>
                </c:pt>
                <c:pt idx="6">
                  <c:v>27.653913323412901</c:v>
                </c:pt>
                <c:pt idx="7">
                  <c:v>27.860574186361468</c:v>
                </c:pt>
                <c:pt idx="8">
                  <c:v>29.29854364866673</c:v>
                </c:pt>
                <c:pt idx="9">
                  <c:v>30.41087986252732</c:v>
                </c:pt>
                <c:pt idx="10">
                  <c:v>32.342810994467477</c:v>
                </c:pt>
                <c:pt idx="11">
                  <c:v>34.395470572360715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8-452E-985B-0C4580D84E30}"/>
            </c:ext>
          </c:extLst>
        </c:ser>
        <c:ser>
          <c:idx val="5"/>
          <c:order val="2"/>
          <c:tx>
            <c:strRef>
              <c:f>'male (2)'!$B$4</c:f>
              <c:strCache>
                <c:ptCount val="1"/>
                <c:pt idx="0">
                  <c:v>lnperiod (lnBMI)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(2)'!$C$4:$N$4</c:f>
              <c:numCache>
                <c:formatCode>General</c:formatCode>
                <c:ptCount val="12"/>
                <c:pt idx="0">
                  <c:v>25.150430889361203</c:v>
                </c:pt>
                <c:pt idx="1">
                  <c:v>25.388432653048934</c:v>
                </c:pt>
                <c:pt idx="2">
                  <c:v>25.890154916532545</c:v>
                </c:pt>
                <c:pt idx="3">
                  <c:v>26.374285756438024</c:v>
                </c:pt>
                <c:pt idx="4">
                  <c:v>26.802703489676389</c:v>
                </c:pt>
                <c:pt idx="5">
                  <c:v>27.364061343831548</c:v>
                </c:pt>
                <c:pt idx="6">
                  <c:v>27.620311348434807</c:v>
                </c:pt>
                <c:pt idx="7">
                  <c:v>27.809041706170099</c:v>
                </c:pt>
                <c:pt idx="8">
                  <c:v>29.023351778443189</c:v>
                </c:pt>
                <c:pt idx="9">
                  <c:v>29.839827997010055</c:v>
                </c:pt>
                <c:pt idx="10">
                  <c:v>31.062596249426957</c:v>
                </c:pt>
                <c:pt idx="11">
                  <c:v>32.159019678018744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8-452E-985B-0C4580D84E30}"/>
            </c:ext>
          </c:extLst>
        </c:ser>
        <c:ser>
          <c:idx val="4"/>
          <c:order val="3"/>
          <c:tx>
            <c:strRef>
              <c:f>'male (2)'!$B$5</c:f>
              <c:strCache>
                <c:ptCount val="1"/>
                <c:pt idx="0">
                  <c:v>lnperiod (BMI)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(2)'!$C$5:$N$5</c:f>
              <c:numCache>
                <c:formatCode>General</c:formatCode>
                <c:ptCount val="12"/>
                <c:pt idx="0">
                  <c:v>25.071978069244953</c:v>
                </c:pt>
                <c:pt idx="1">
                  <c:v>25.338235270193962</c:v>
                </c:pt>
                <c:pt idx="2">
                  <c:v>25.88738188480756</c:v>
                </c:pt>
                <c:pt idx="3">
                  <c:v>26.405811986202334</c:v>
                </c:pt>
                <c:pt idx="4">
                  <c:v>26.853598864736774</c:v>
                </c:pt>
                <c:pt idx="5">
                  <c:v>27.43491023482844</c:v>
                </c:pt>
                <c:pt idx="6">
                  <c:v>27.69775375693964</c:v>
                </c:pt>
                <c:pt idx="7">
                  <c:v>27.889869641096102</c:v>
                </c:pt>
                <c:pt idx="8">
                  <c:v>29.092662735075518</c:v>
                </c:pt>
                <c:pt idx="9">
                  <c:v>29.873810171964635</c:v>
                </c:pt>
                <c:pt idx="10">
                  <c:v>31.005493384991279</c:v>
                </c:pt>
                <c:pt idx="11">
                  <c:v>31.983413926424568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8-452E-985B-0C4580D84E30}"/>
            </c:ext>
          </c:extLst>
        </c:ser>
        <c:ser>
          <c:idx val="2"/>
          <c:order val="4"/>
          <c:tx>
            <c:strRef>
              <c:f>'male (2)'!$B$6</c:f>
              <c:strCache>
                <c:ptCount val="1"/>
                <c:pt idx="0">
                  <c:v>lnbirth_year (lnBMI)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(2)'!$C$6:$N$6</c:f>
              <c:numCache>
                <c:formatCode>General</c:formatCode>
                <c:ptCount val="12"/>
                <c:pt idx="0">
                  <c:v>25.182120684314494</c:v>
                </c:pt>
                <c:pt idx="1">
                  <c:v>25.415573572864332</c:v>
                </c:pt>
                <c:pt idx="2">
                  <c:v>25.906703204828396</c:v>
                </c:pt>
                <c:pt idx="3">
                  <c:v>26.385355848373013</c:v>
                </c:pt>
                <c:pt idx="4">
                  <c:v>26.811089476358738</c:v>
                </c:pt>
                <c:pt idx="5">
                  <c:v>27.375529296834706</c:v>
                </c:pt>
                <c:pt idx="6">
                  <c:v>27.631705554472294</c:v>
                </c:pt>
                <c:pt idx="7">
                  <c:v>27.819401426035171</c:v>
                </c:pt>
                <c:pt idx="8">
                  <c:v>28.980050775451481</c:v>
                </c:pt>
                <c:pt idx="9">
                  <c:v>29.647941415163363</c:v>
                </c:pt>
                <c:pt idx="10">
                  <c:v>30.367596590513955</c:v>
                </c:pt>
                <c:pt idx="11">
                  <c:v>30.536749336015038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8-452E-985B-0C4580D84E30}"/>
            </c:ext>
          </c:extLst>
        </c:ser>
        <c:ser>
          <c:idx val="3"/>
          <c:order val="5"/>
          <c:tx>
            <c:strRef>
              <c:f>'male (2)'!$B$7</c:f>
              <c:strCache>
                <c:ptCount val="1"/>
                <c:pt idx="0">
                  <c:v>lnbirth_year (BMI)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(2)'!$C$7:$N$7</c:f>
              <c:numCache>
                <c:formatCode>General</c:formatCode>
                <c:ptCount val="12"/>
                <c:pt idx="0">
                  <c:v>25.059116247181123</c:v>
                </c:pt>
                <c:pt idx="1">
                  <c:v>25.320124824438519</c:v>
                </c:pt>
                <c:pt idx="2">
                  <c:v>25.859147921178913</c:v>
                </c:pt>
                <c:pt idx="3">
                  <c:v>26.375027819018001</c:v>
                </c:pt>
                <c:pt idx="4">
                  <c:v>26.824263470335282</c:v>
                </c:pt>
                <c:pt idx="5">
                  <c:v>27.416286664635642</c:v>
                </c:pt>
                <c:pt idx="6">
                  <c:v>27.68337188780583</c:v>
                </c:pt>
                <c:pt idx="7">
                  <c:v>27.878003966524528</c:v>
                </c:pt>
                <c:pt idx="8">
                  <c:v>29.060806225953019</c:v>
                </c:pt>
                <c:pt idx="9">
                  <c:v>29.735416588201264</c:v>
                </c:pt>
                <c:pt idx="10">
                  <c:v>30.482950352342627</c:v>
                </c:pt>
                <c:pt idx="11">
                  <c:v>30.734014504402911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8-452E-985B-0C4580D84E30}"/>
            </c:ext>
          </c:extLst>
        </c:ser>
        <c:ser>
          <c:idx val="6"/>
          <c:order val="6"/>
          <c:tx>
            <c:strRef>
              <c:f>'male (2)'!$B$8</c:f>
              <c:strCache>
                <c:ptCount val="1"/>
                <c:pt idx="0">
                  <c:v>exp period (lnBMI)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(2)'!$C$8:$N$8</c:f>
              <c:numCache>
                <c:formatCode>General</c:formatCode>
                <c:ptCount val="12"/>
                <c:pt idx="0">
                  <c:v>25.123817366995667</c:v>
                </c:pt>
                <c:pt idx="1">
                  <c:v>25.375364638248438</c:v>
                </c:pt>
                <c:pt idx="2">
                  <c:v>25.898047715142592</c:v>
                </c:pt>
                <c:pt idx="3">
                  <c:v>26.393841888218475</c:v>
                </c:pt>
                <c:pt idx="4">
                  <c:v>26.824143467523786</c:v>
                </c:pt>
                <c:pt idx="5">
                  <c:v>27.372805941113231</c:v>
                </c:pt>
                <c:pt idx="6">
                  <c:v>27.615325910699514</c:v>
                </c:pt>
                <c:pt idx="7">
                  <c:v>27.790524697286227</c:v>
                </c:pt>
                <c:pt idx="8">
                  <c:v>28.846021576892092</c:v>
                </c:pt>
                <c:pt idx="9">
                  <c:v>29.471814691431486</c:v>
                </c:pt>
                <c:pt idx="10">
                  <c:v>30.266322903464786</c:v>
                </c:pt>
                <c:pt idx="11">
                  <c:v>30.832345779321017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8-452E-985B-0C4580D84E30}"/>
            </c:ext>
          </c:extLst>
        </c:ser>
        <c:ser>
          <c:idx val="7"/>
          <c:order val="7"/>
          <c:tx>
            <c:strRef>
              <c:f>'male (2)'!$B$9</c:f>
              <c:strCache>
                <c:ptCount val="1"/>
                <c:pt idx="0">
                  <c:v>Variable lnperiod (lnBMI)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(2)'!$C$9:$N$9</c:f>
              <c:numCache>
                <c:formatCode>General</c:formatCode>
                <c:ptCount val="12"/>
                <c:pt idx="0">
                  <c:v>25.156538605317646</c:v>
                </c:pt>
                <c:pt idx="1">
                  <c:v>25.404851942407493</c:v>
                </c:pt>
                <c:pt idx="2">
                  <c:v>25.922702453263373</c:v>
                </c:pt>
                <c:pt idx="3">
                  <c:v>26.415240374799133</c:v>
                </c:pt>
                <c:pt idx="4">
                  <c:v>26.851058756616396</c:v>
                </c:pt>
                <c:pt idx="5">
                  <c:v>27.428634153006698</c:v>
                </c:pt>
                <c:pt idx="6">
                  <c:v>27.701212572336033</c:v>
                </c:pt>
                <c:pt idx="7">
                  <c:v>27.902195944675519</c:v>
                </c:pt>
                <c:pt idx="8">
                  <c:v>29.183163609978056</c:v>
                </c:pt>
                <c:pt idx="9">
                  <c:v>30.048143922095452</c:v>
                </c:pt>
                <c:pt idx="10">
                  <c:v>31.357072250171356</c:v>
                </c:pt>
                <c:pt idx="11">
                  <c:v>32.532229183802073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8-452E-985B-0C4580D84E30}"/>
            </c:ext>
          </c:extLst>
        </c:ser>
        <c:ser>
          <c:idx val="8"/>
          <c:order val="8"/>
          <c:tx>
            <c:strRef>
              <c:f>'male (2)'!$B$10</c:f>
              <c:strCache>
                <c:ptCount val="1"/>
                <c:pt idx="0">
                  <c:v>Variable lnperiod (BMI)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(2)'!$C$10:$N$10</c:f>
              <c:numCache>
                <c:formatCode>General</c:formatCode>
                <c:ptCount val="12"/>
                <c:pt idx="0">
                  <c:v>25.026251968064347</c:v>
                </c:pt>
                <c:pt idx="1">
                  <c:v>25.305300480929287</c:v>
                </c:pt>
                <c:pt idx="2">
                  <c:v>25.875135839232712</c:v>
                </c:pt>
                <c:pt idx="3">
                  <c:v>26.406655733819125</c:v>
                </c:pt>
                <c:pt idx="4">
                  <c:v>26.866979797195008</c:v>
                </c:pt>
                <c:pt idx="5">
                  <c:v>27.471695967339503</c:v>
                </c:pt>
                <c:pt idx="6">
                  <c:v>27.753149800979614</c:v>
                </c:pt>
                <c:pt idx="7">
                  <c:v>27.958680949506768</c:v>
                </c:pt>
                <c:pt idx="8">
                  <c:v>29.234150136451529</c:v>
                </c:pt>
                <c:pt idx="9">
                  <c:v>30.066233721604871</c:v>
                </c:pt>
                <c:pt idx="10">
                  <c:v>31.281651632450437</c:v>
                </c:pt>
                <c:pt idx="11">
                  <c:v>32.330585104756913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98-452E-985B-0C4580D84E30}"/>
            </c:ext>
          </c:extLst>
        </c:ser>
        <c:ser>
          <c:idx val="9"/>
          <c:order val="9"/>
          <c:tx>
            <c:strRef>
              <c:f>'male (2)'!$B$11</c:f>
              <c:strCache>
                <c:ptCount val="1"/>
                <c:pt idx="0">
                  <c:v>Variable lnbirth_year (lnBMI)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(2)'!$C$11:$N$11</c:f>
              <c:numCache>
                <c:formatCode>General</c:formatCode>
                <c:ptCount val="12"/>
                <c:pt idx="0">
                  <c:v>25.281162505575537</c:v>
                </c:pt>
                <c:pt idx="1">
                  <c:v>25.485623106220832</c:v>
                </c:pt>
                <c:pt idx="2">
                  <c:v>25.937631054567831</c:v>
                </c:pt>
                <c:pt idx="3">
                  <c:v>26.393741287665865</c:v>
                </c:pt>
                <c:pt idx="4">
                  <c:v>26.818902468033269</c:v>
                </c:pt>
                <c:pt idx="5">
                  <c:v>27.414249028726861</c:v>
                </c:pt>
                <c:pt idx="6">
                  <c:v>27.709664198029426</c:v>
                </c:pt>
                <c:pt idx="7">
                  <c:v>27.933730471845244</c:v>
                </c:pt>
                <c:pt idx="8">
                  <c:v>29.49129772586803</c:v>
                </c:pt>
                <c:pt idx="9">
                  <c:v>30.689830705382054</c:v>
                </c:pt>
                <c:pt idx="10">
                  <c:v>32.761442154917773</c:v>
                </c:pt>
                <c:pt idx="11">
                  <c:v>34.938935664760976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8-452E-985B-0C4580D84E30}"/>
            </c:ext>
          </c:extLst>
        </c:ser>
        <c:ser>
          <c:idx val="10"/>
          <c:order val="10"/>
          <c:tx>
            <c:strRef>
              <c:f>'male (2)'!$B$12</c:f>
              <c:strCache>
                <c:ptCount val="1"/>
                <c:pt idx="0">
                  <c:v>Variable lnbirth_year (BMI)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(2)'!$C$12:$N$12</c:f>
              <c:numCache>
                <c:formatCode>General</c:formatCode>
                <c:ptCount val="12"/>
                <c:pt idx="0">
                  <c:v>25.160516178737165</c:v>
                </c:pt>
                <c:pt idx="1">
                  <c:v>25.389816067411708</c:v>
                </c:pt>
                <c:pt idx="2">
                  <c:v>25.887139811502585</c:v>
                </c:pt>
                <c:pt idx="3">
                  <c:v>26.380174466082973</c:v>
                </c:pt>
                <c:pt idx="4">
                  <c:v>26.830039722045303</c:v>
                </c:pt>
                <c:pt idx="5">
                  <c:v>27.454012855439803</c:v>
                </c:pt>
                <c:pt idx="6">
                  <c:v>27.759159535068068</c:v>
                </c:pt>
                <c:pt idx="7">
                  <c:v>27.988190871473186</c:v>
                </c:pt>
                <c:pt idx="8">
                  <c:v>29.529382240481116</c:v>
                </c:pt>
                <c:pt idx="9">
                  <c:v>30.663035001755926</c:v>
                </c:pt>
                <c:pt idx="10">
                  <c:v>32.522241738705915</c:v>
                </c:pt>
                <c:pt idx="11">
                  <c:v>34.35466798507175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98-452E-985B-0C4580D84E30}"/>
            </c:ext>
          </c:extLst>
        </c:ser>
        <c:ser>
          <c:idx val="11"/>
          <c:order val="11"/>
          <c:spPr>
            <a:ln w="19050" cap="rnd">
              <a:solidFill>
                <a:sysClr val="window" lastClr="FFFFFF">
                  <a:lumMod val="50000"/>
                  <a:alpha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'male (2)'!$P$4:$P$5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'male (2)'!$Q$4:$Q$5</c:f>
              <c:numCache>
                <c:formatCode>General</c:formatCode>
                <c:ptCount val="2"/>
                <c:pt idx="0">
                  <c:v>33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9-40B3-B1FD-5CDB5325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06488"/>
        <c:axId val="599662952"/>
      </c:scatterChart>
      <c:scatterChart>
        <c:scatterStyle val="lineMarker"/>
        <c:varyColors val="0"/>
        <c:ser>
          <c:idx val="0"/>
          <c:order val="0"/>
          <c:tx>
            <c:strRef>
              <c:f>'male (2)'!$B$2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'male (2)'!$P$2:$W$2</c:f>
                <c:numCache>
                  <c:formatCode>General</c:formatCode>
                  <c:ptCount val="8"/>
                  <c:pt idx="0">
                    <c:v>0.39071554049502016</c:v>
                  </c:pt>
                  <c:pt idx="1">
                    <c:v>0.30186843198818569</c:v>
                  </c:pt>
                  <c:pt idx="2">
                    <c:v>0.31988241197005246</c:v>
                  </c:pt>
                  <c:pt idx="3">
                    <c:v>0.37548215497417592</c:v>
                  </c:pt>
                  <c:pt idx="4">
                    <c:v>0.39096190047268109</c:v>
                  </c:pt>
                  <c:pt idx="5">
                    <c:v>0.42322346881181805</c:v>
                  </c:pt>
                  <c:pt idx="6">
                    <c:v>0.51957085473598708</c:v>
                  </c:pt>
                  <c:pt idx="7">
                    <c:v>0.40069833487663276</c:v>
                  </c:pt>
                </c:numCache>
              </c:numRef>
            </c:plus>
            <c:minus>
              <c:numRef>
                <c:f>'male (2)'!$P$2:$W$2</c:f>
                <c:numCache>
                  <c:formatCode>General</c:formatCode>
                  <c:ptCount val="8"/>
                  <c:pt idx="0">
                    <c:v>0.39071554049502016</c:v>
                  </c:pt>
                  <c:pt idx="1">
                    <c:v>0.30186843198818569</c:v>
                  </c:pt>
                  <c:pt idx="2">
                    <c:v>0.31988241197005246</c:v>
                  </c:pt>
                  <c:pt idx="3">
                    <c:v>0.37548215497417592</c:v>
                  </c:pt>
                  <c:pt idx="4">
                    <c:v>0.39096190047268109</c:v>
                  </c:pt>
                  <c:pt idx="5">
                    <c:v>0.42322346881181805</c:v>
                  </c:pt>
                  <c:pt idx="6">
                    <c:v>0.51957085473598708</c:v>
                  </c:pt>
                  <c:pt idx="7">
                    <c:v>0.40069833487663276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'male (2)'!$C$2:$N$2</c:f>
              <c:numCache>
                <c:formatCode>General</c:formatCode>
                <c:ptCount val="12"/>
                <c:pt idx="0">
                  <c:v>25.521432263708984</c:v>
                </c:pt>
                <c:pt idx="1">
                  <c:v>25.465013128468208</c:v>
                </c:pt>
                <c:pt idx="2">
                  <c:v>25.705051764038004</c:v>
                </c:pt>
                <c:pt idx="3">
                  <c:v>26.805592262609583</c:v>
                </c:pt>
                <c:pt idx="4">
                  <c:v>27.078449425724465</c:v>
                </c:pt>
                <c:pt idx="5">
                  <c:v>27.446812086182462</c:v>
                </c:pt>
                <c:pt idx="6">
                  <c:v>27.737592971954076</c:v>
                </c:pt>
                <c:pt idx="7">
                  <c:v>27.900352132061236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98-452E-985B-0C4580D8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97200"/>
        <c:axId val="599489984"/>
      </c:scatterChart>
      <c:valAx>
        <c:axId val="599662952"/>
        <c:scaling>
          <c:orientation val="minMax"/>
          <c:max val="33"/>
          <c:min val="23"/>
        </c:scaling>
        <c:delete val="1"/>
        <c:axPos val="r"/>
        <c:numFmt formatCode="General" sourceLinked="1"/>
        <c:majorTickMark val="out"/>
        <c:minorTickMark val="none"/>
        <c:tickLblPos val="nextTo"/>
        <c:crossAx val="591506488"/>
        <c:crosses val="max"/>
        <c:crossBetween val="midCat"/>
      </c:valAx>
      <c:valAx>
        <c:axId val="591506488"/>
        <c:scaling>
          <c:orientation val="minMax"/>
          <c:max val="2100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2952"/>
        <c:crosses val="autoZero"/>
        <c:crossBetween val="midCat"/>
      </c:valAx>
      <c:valAx>
        <c:axId val="599489984"/>
        <c:scaling>
          <c:orientation val="minMax"/>
          <c:max val="33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97200"/>
        <c:crosses val="autoZero"/>
        <c:crossBetween val="midCat"/>
      </c:valAx>
      <c:valAx>
        <c:axId val="59949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4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(2)'!$B$37</c:f>
              <c:strCache>
                <c:ptCount val="1"/>
                <c:pt idx="0">
                  <c:v>Linear (lnBMI)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(2)'!$C$37:$J$37</c:f>
              <c:numCache>
                <c:formatCode>General</c:formatCode>
                <c:ptCount val="8"/>
                <c:pt idx="0">
                  <c:v>0.1069603592116124</c:v>
                </c:pt>
                <c:pt idx="1">
                  <c:v>-0.1364206125541898</c:v>
                </c:pt>
                <c:pt idx="2">
                  <c:v>-0.31362484639643284</c:v>
                </c:pt>
                <c:pt idx="3">
                  <c:v>0.36653923315268955</c:v>
                </c:pt>
                <c:pt idx="4">
                  <c:v>0.24367122768376248</c:v>
                </c:pt>
                <c:pt idx="5">
                  <c:v>6.4806293768356227E-2</c:v>
                </c:pt>
                <c:pt idx="6">
                  <c:v>8.36796485411746E-2</c:v>
                </c:pt>
                <c:pt idx="7">
                  <c:v>3.9777945699768225E-2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A-4B64-8682-F91607A52805}"/>
            </c:ext>
          </c:extLst>
        </c:ser>
        <c:ser>
          <c:idx val="1"/>
          <c:order val="1"/>
          <c:tx>
            <c:strRef>
              <c:f>'male (2)'!$B$38</c:f>
              <c:strCache>
                <c:ptCount val="1"/>
                <c:pt idx="0">
                  <c:v>lnperiod (lnBMI)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(2)'!$C$38:$J$38</c:f>
              <c:numCache>
                <c:formatCode>General</c:formatCode>
                <c:ptCount val="8"/>
                <c:pt idx="0">
                  <c:v>0.37100137434778091</c:v>
                </c:pt>
                <c:pt idx="1">
                  <c:v>7.6580475419273597E-2</c:v>
                </c:pt>
                <c:pt idx="2">
                  <c:v>-0.18510315249454123</c:v>
                </c:pt>
                <c:pt idx="3">
                  <c:v>0.43130650617155908</c:v>
                </c:pt>
                <c:pt idx="4">
                  <c:v>0.27574593604807518</c:v>
                </c:pt>
                <c:pt idx="5">
                  <c:v>8.2750742350913953E-2</c:v>
                </c:pt>
                <c:pt idx="6">
                  <c:v>0.11728162351926841</c:v>
                </c:pt>
                <c:pt idx="7">
                  <c:v>9.131042589113747E-2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A-4B64-8682-F91607A52805}"/>
            </c:ext>
          </c:extLst>
        </c:ser>
        <c:ser>
          <c:idx val="2"/>
          <c:order val="2"/>
          <c:tx>
            <c:strRef>
              <c:f>'male (2)'!$B$39</c:f>
              <c:strCache>
                <c:ptCount val="1"/>
                <c:pt idx="0">
                  <c:v>lnperiod (BMI)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(2)'!$C$39:$J$39</c:f>
              <c:numCache>
                <c:formatCode>General</c:formatCode>
                <c:ptCount val="8"/>
                <c:pt idx="0">
                  <c:v>0.44945419446403179</c:v>
                </c:pt>
                <c:pt idx="1">
                  <c:v>0.12677785827424515</c:v>
                </c:pt>
                <c:pt idx="2">
                  <c:v>-0.18233012076955646</c:v>
                </c:pt>
                <c:pt idx="3">
                  <c:v>0.39978027640724889</c:v>
                </c:pt>
                <c:pt idx="4">
                  <c:v>0.22485056098769007</c:v>
                </c:pt>
                <c:pt idx="5">
                  <c:v>1.1901851354021886E-2</c:v>
                </c:pt>
                <c:pt idx="6">
                  <c:v>3.9839215014435325E-2</c:v>
                </c:pt>
                <c:pt idx="7">
                  <c:v>1.0482490965134872E-2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A-4B64-8682-F91607A52805}"/>
            </c:ext>
          </c:extLst>
        </c:ser>
        <c:ser>
          <c:idx val="3"/>
          <c:order val="3"/>
          <c:tx>
            <c:strRef>
              <c:f>'male (2)'!$B$40</c:f>
              <c:strCache>
                <c:ptCount val="1"/>
                <c:pt idx="0">
                  <c:v>lnbirth_year (lnBMI)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(2)'!$C$40:$J$40</c:f>
              <c:numCache>
                <c:formatCode>General</c:formatCode>
                <c:ptCount val="8"/>
                <c:pt idx="0">
                  <c:v>0.33931157939449008</c:v>
                </c:pt>
                <c:pt idx="1">
                  <c:v>4.9439555603875363E-2</c:v>
                </c:pt>
                <c:pt idx="2">
                  <c:v>-0.20165144079039266</c:v>
                </c:pt>
                <c:pt idx="3">
                  <c:v>0.42023641423656954</c:v>
                </c:pt>
                <c:pt idx="4">
                  <c:v>0.26735994936572638</c:v>
                </c:pt>
                <c:pt idx="5">
                  <c:v>7.1282789347755227E-2</c:v>
                </c:pt>
                <c:pt idx="6">
                  <c:v>0.10588741748178165</c:v>
                </c:pt>
                <c:pt idx="7">
                  <c:v>8.0950706026065689E-2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A-4B64-8682-F91607A52805}"/>
            </c:ext>
          </c:extLst>
        </c:ser>
        <c:ser>
          <c:idx val="4"/>
          <c:order val="4"/>
          <c:tx>
            <c:strRef>
              <c:f>'male (2)'!$B$41</c:f>
              <c:strCache>
                <c:ptCount val="1"/>
                <c:pt idx="0">
                  <c:v>lnbirth_year (BMI)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(2)'!$C$41:$J$41</c:f>
              <c:numCache>
                <c:formatCode>General</c:formatCode>
                <c:ptCount val="8"/>
                <c:pt idx="0">
                  <c:v>0.46231601652786125</c:v>
                </c:pt>
                <c:pt idx="1">
                  <c:v>0.14488830402968844</c:v>
                </c:pt>
                <c:pt idx="2">
                  <c:v>-0.15409615714090918</c:v>
                </c:pt>
                <c:pt idx="3">
                  <c:v>0.43056444359158164</c:v>
                </c:pt>
                <c:pt idx="4">
                  <c:v>0.25418595538918254</c:v>
                </c:pt>
                <c:pt idx="5">
                  <c:v>3.0525421546819587E-2</c:v>
                </c:pt>
                <c:pt idx="6">
                  <c:v>5.4221084148245779E-2</c:v>
                </c:pt>
                <c:pt idx="7">
                  <c:v>2.2348165536708819E-2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A-4B64-8682-F91607A52805}"/>
            </c:ext>
          </c:extLst>
        </c:ser>
        <c:ser>
          <c:idx val="5"/>
          <c:order val="5"/>
          <c:tx>
            <c:strRef>
              <c:f>'male (2)'!$B$42</c:f>
              <c:strCache>
                <c:ptCount val="1"/>
                <c:pt idx="0">
                  <c:v>exp period (lnBMI)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(2)'!$C$42:$J$42</c:f>
              <c:numCache>
                <c:formatCode>General</c:formatCode>
                <c:ptCount val="8"/>
                <c:pt idx="0">
                  <c:v>0.39761489671331773</c:v>
                </c:pt>
                <c:pt idx="1">
                  <c:v>8.9648490219769172E-2</c:v>
                </c:pt>
                <c:pt idx="2">
                  <c:v>-0.19299595110458867</c:v>
                </c:pt>
                <c:pt idx="3">
                  <c:v>0.41175037439110795</c:v>
                </c:pt>
                <c:pt idx="4">
                  <c:v>0.25430595820067836</c:v>
                </c:pt>
                <c:pt idx="5">
                  <c:v>7.40061450692302E-2</c:v>
                </c:pt>
                <c:pt idx="6">
                  <c:v>0.12226706125456133</c:v>
                </c:pt>
                <c:pt idx="7">
                  <c:v>0.10982743477500989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A-4B64-8682-F91607A52805}"/>
            </c:ext>
          </c:extLst>
        </c:ser>
        <c:ser>
          <c:idx val="6"/>
          <c:order val="6"/>
          <c:tx>
            <c:strRef>
              <c:f>'male (2)'!$B$43</c:f>
              <c:strCache>
                <c:ptCount val="1"/>
                <c:pt idx="0">
                  <c:v>Variable lnperiod (lnBMI)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(2)'!$C$43:$J$43</c:f>
              <c:numCache>
                <c:formatCode>General</c:formatCode>
                <c:ptCount val="8"/>
                <c:pt idx="0">
                  <c:v>0.36489365839133825</c:v>
                </c:pt>
                <c:pt idx="1">
                  <c:v>6.01611860607143E-2</c:v>
                </c:pt>
                <c:pt idx="2">
                  <c:v>-0.21765068922536912</c:v>
                </c:pt>
                <c:pt idx="3">
                  <c:v>0.39035188781044994</c:v>
                </c:pt>
                <c:pt idx="4">
                  <c:v>0.22739066910806827</c:v>
                </c:pt>
                <c:pt idx="5">
                  <c:v>1.8177933175763883E-2</c:v>
                </c:pt>
                <c:pt idx="6">
                  <c:v>3.6380399618042958E-2</c:v>
                </c:pt>
                <c:pt idx="7">
                  <c:v>-1.8438126142825695E-3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0A-4B64-8682-F91607A52805}"/>
            </c:ext>
          </c:extLst>
        </c:ser>
        <c:ser>
          <c:idx val="7"/>
          <c:order val="7"/>
          <c:tx>
            <c:strRef>
              <c:f>'male (2)'!$B$44</c:f>
              <c:strCache>
                <c:ptCount val="1"/>
                <c:pt idx="0">
                  <c:v>Variable lnperiod (BMI)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(2)'!$C$44:$J$44</c:f>
              <c:numCache>
                <c:formatCode>General</c:formatCode>
                <c:ptCount val="8"/>
                <c:pt idx="0">
                  <c:v>0.49518029564463717</c:v>
                </c:pt>
                <c:pt idx="1">
                  <c:v>0.159712647538921</c:v>
                </c:pt>
                <c:pt idx="2">
                  <c:v>-0.17008407519470836</c:v>
                </c:pt>
                <c:pt idx="3">
                  <c:v>0.3989365287904576</c:v>
                </c:pt>
                <c:pt idx="4">
                  <c:v>0.21146962852945705</c:v>
                </c:pt>
                <c:pt idx="5">
                  <c:v>-2.4883881157041543E-2</c:v>
                </c:pt>
                <c:pt idx="6">
                  <c:v>-1.5556829025538121E-2</c:v>
                </c:pt>
                <c:pt idx="7">
                  <c:v>-5.83288174455312E-2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0A-4B64-8682-F91607A52805}"/>
            </c:ext>
          </c:extLst>
        </c:ser>
        <c:ser>
          <c:idx val="8"/>
          <c:order val="8"/>
          <c:tx>
            <c:strRef>
              <c:f>'male (2)'!$B$45</c:f>
              <c:strCache>
                <c:ptCount val="1"/>
                <c:pt idx="0">
                  <c:v>Variable lnbirth_year (lnBMI)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(2)'!$C$45:$J$45</c:f>
              <c:numCache>
                <c:formatCode>General</c:formatCode>
                <c:ptCount val="8"/>
                <c:pt idx="0">
                  <c:v>0.2402697581334472</c:v>
                </c:pt>
                <c:pt idx="1">
                  <c:v>-2.0609977752624076E-2</c:v>
                </c:pt>
                <c:pt idx="2">
                  <c:v>-0.23257929052982718</c:v>
                </c:pt>
                <c:pt idx="3">
                  <c:v>0.41185097494371803</c:v>
                </c:pt>
                <c:pt idx="4">
                  <c:v>0.25954695769119596</c:v>
                </c:pt>
                <c:pt idx="5">
                  <c:v>3.2563057455600841E-2</c:v>
                </c:pt>
                <c:pt idx="6">
                  <c:v>2.7928773924649875E-2</c:v>
                </c:pt>
                <c:pt idx="7">
                  <c:v>-3.3378339784007949E-2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0A-4B64-8682-F91607A52805}"/>
            </c:ext>
          </c:extLst>
        </c:ser>
        <c:ser>
          <c:idx val="9"/>
          <c:order val="9"/>
          <c:tx>
            <c:strRef>
              <c:f>'male (2)'!$B$46</c:f>
              <c:strCache>
                <c:ptCount val="1"/>
                <c:pt idx="0">
                  <c:v>Variable lnbirth_year (BMI)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'male (2)'!$C$46:$J$46</c:f>
              <c:numCache>
                <c:formatCode>General</c:formatCode>
                <c:ptCount val="8"/>
                <c:pt idx="0">
                  <c:v>0.36091608497181937</c:v>
                </c:pt>
                <c:pt idx="1">
                  <c:v>7.5197061056499592E-2</c:v>
                </c:pt>
                <c:pt idx="2">
                  <c:v>-0.18208804746458185</c:v>
                </c:pt>
                <c:pt idx="3">
                  <c:v>0.42541779652660949</c:v>
                </c:pt>
                <c:pt idx="4">
                  <c:v>0.24840970367916171</c:v>
                </c:pt>
                <c:pt idx="5">
                  <c:v>-7.2007692573414772E-3</c:v>
                </c:pt>
                <c:pt idx="6">
                  <c:v>-2.1566563113992743E-2</c:v>
                </c:pt>
                <c:pt idx="7">
                  <c:v>-8.7838739411949973E-2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0A-4B64-8682-F91607A5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65744"/>
        <c:axId val="629858200"/>
      </c:lineChart>
      <c:catAx>
        <c:axId val="629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8200"/>
        <c:crosses val="autoZero"/>
        <c:auto val="1"/>
        <c:lblAlgn val="ctr"/>
        <c:lblOffset val="100"/>
        <c:noMultiLvlLbl val="0"/>
      </c:catAx>
      <c:valAx>
        <c:axId val="62985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'male (2)'!$L$3:$L$12</c:f>
              <c:numCache>
                <c:formatCode>General</c:formatCode>
                <c:ptCount val="10"/>
                <c:pt idx="0">
                  <c:v>30.41087986252732</c:v>
                </c:pt>
                <c:pt idx="1">
                  <c:v>29.839827997010055</c:v>
                </c:pt>
                <c:pt idx="2">
                  <c:v>29.873810171964635</c:v>
                </c:pt>
                <c:pt idx="3">
                  <c:v>29.647941415163363</c:v>
                </c:pt>
                <c:pt idx="4">
                  <c:v>29.735416588201264</c:v>
                </c:pt>
                <c:pt idx="5">
                  <c:v>29.471814691431486</c:v>
                </c:pt>
                <c:pt idx="6">
                  <c:v>30.048143922095452</c:v>
                </c:pt>
                <c:pt idx="7">
                  <c:v>30.066233721604871</c:v>
                </c:pt>
                <c:pt idx="8">
                  <c:v>30.689830705382054</c:v>
                </c:pt>
                <c:pt idx="9">
                  <c:v>30.663035001755926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3-42E7-A7EC-831E4088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02520"/>
        <c:axId val="924508752"/>
      </c:scatterChart>
      <c:valAx>
        <c:axId val="92450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08752"/>
        <c:crosses val="autoZero"/>
        <c:crossBetween val="midCat"/>
      </c:valAx>
      <c:valAx>
        <c:axId val="924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0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'male (2)'!$J$1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'male (2)'!$B$3:$B$12</c:f>
              <c:strCache>
                <c:ptCount val="10"/>
                <c:pt idx="0">
                  <c:v>Linear (lnBMI)</c:v>
                </c:pt>
                <c:pt idx="1">
                  <c:v>lnperiod (lnBMI)</c:v>
                </c:pt>
                <c:pt idx="2">
                  <c:v>lnperiod (BMI)</c:v>
                </c:pt>
                <c:pt idx="3">
                  <c:v>lnbirth_year (lnBMI)</c:v>
                </c:pt>
                <c:pt idx="4">
                  <c:v>lnbirth_year (BMI)</c:v>
                </c:pt>
                <c:pt idx="5">
                  <c:v>exp period (lnBMI)</c:v>
                </c:pt>
                <c:pt idx="6">
                  <c:v>Variable lnperiod (lnBMI)</c:v>
                </c:pt>
                <c:pt idx="7">
                  <c:v>Variable lnperiod (BMI)</c:v>
                </c:pt>
                <c:pt idx="8">
                  <c:v>Variable lnbirth_year (lnBMI)</c:v>
                </c:pt>
                <c:pt idx="9">
                  <c:v>Variable lnbirth_year (BMI)</c:v>
                </c:pt>
              </c:strCache>
            </c:strRef>
          </c:cat>
          <c:val>
            <c:numRef>
              <c:f>'male (2)'!$J$3:$J$12</c:f>
              <c:numCache>
                <c:formatCode>General</c:formatCode>
                <c:ptCount val="10"/>
                <c:pt idx="0">
                  <c:v>27.860574186361468</c:v>
                </c:pt>
                <c:pt idx="1">
                  <c:v>27.809041706170099</c:v>
                </c:pt>
                <c:pt idx="2">
                  <c:v>27.889869641096102</c:v>
                </c:pt>
                <c:pt idx="3">
                  <c:v>27.819401426035171</c:v>
                </c:pt>
                <c:pt idx="4">
                  <c:v>27.878003966524528</c:v>
                </c:pt>
                <c:pt idx="5">
                  <c:v>27.790524697286227</c:v>
                </c:pt>
                <c:pt idx="6">
                  <c:v>27.902195944675519</c:v>
                </c:pt>
                <c:pt idx="7">
                  <c:v>27.958680949506768</c:v>
                </c:pt>
                <c:pt idx="8">
                  <c:v>27.933730471845244</c:v>
                </c:pt>
                <c:pt idx="9">
                  <c:v>27.988190871473186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3-4E68-8CDF-C282ED16EF02}"/>
            </c:ext>
          </c:extLst>
        </c:ser>
        <c:ser>
          <c:idx val="0"/>
          <c:order val="1"/>
          <c:tx>
            <c:strRef>
              <c:f>'male (2)'!$K$1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'male (2)'!$B$3:$B$12</c:f>
              <c:strCache>
                <c:ptCount val="10"/>
                <c:pt idx="0">
                  <c:v>Linear (lnBMI)</c:v>
                </c:pt>
                <c:pt idx="1">
                  <c:v>lnperiod (lnBMI)</c:v>
                </c:pt>
                <c:pt idx="2">
                  <c:v>lnperiod (BMI)</c:v>
                </c:pt>
                <c:pt idx="3">
                  <c:v>lnbirth_year (lnBMI)</c:v>
                </c:pt>
                <c:pt idx="4">
                  <c:v>lnbirth_year (BMI)</c:v>
                </c:pt>
                <c:pt idx="5">
                  <c:v>exp period (lnBMI)</c:v>
                </c:pt>
                <c:pt idx="6">
                  <c:v>Variable lnperiod (lnBMI)</c:v>
                </c:pt>
                <c:pt idx="7">
                  <c:v>Variable lnperiod (BMI)</c:v>
                </c:pt>
                <c:pt idx="8">
                  <c:v>Variable lnbirth_year (lnBMI)</c:v>
                </c:pt>
                <c:pt idx="9">
                  <c:v>Variable lnbirth_year (BMI)</c:v>
                </c:pt>
              </c:strCache>
            </c:strRef>
          </c:cat>
          <c:val>
            <c:numRef>
              <c:f>'male (2)'!$K$3:$K$12</c:f>
              <c:numCache>
                <c:formatCode>General</c:formatCode>
                <c:ptCount val="10"/>
                <c:pt idx="0">
                  <c:v>29.29854364866673</c:v>
                </c:pt>
                <c:pt idx="1">
                  <c:v>29.023351778443189</c:v>
                </c:pt>
                <c:pt idx="2">
                  <c:v>29.092662735075518</c:v>
                </c:pt>
                <c:pt idx="3">
                  <c:v>28.980050775451481</c:v>
                </c:pt>
                <c:pt idx="4">
                  <c:v>29.060806225953019</c:v>
                </c:pt>
                <c:pt idx="5">
                  <c:v>28.846021576892092</c:v>
                </c:pt>
                <c:pt idx="6">
                  <c:v>29.183163609978056</c:v>
                </c:pt>
                <c:pt idx="7">
                  <c:v>29.234150136451529</c:v>
                </c:pt>
                <c:pt idx="8">
                  <c:v>29.49129772586803</c:v>
                </c:pt>
                <c:pt idx="9">
                  <c:v>29.529382240481116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3-4E68-8CDF-C282ED16EF02}"/>
            </c:ext>
          </c:extLst>
        </c:ser>
        <c:ser>
          <c:idx val="2"/>
          <c:order val="2"/>
          <c:tx>
            <c:strRef>
              <c:f>'male (2)'!$L$1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'male (2)'!$B$3:$B$12</c:f>
              <c:strCache>
                <c:ptCount val="10"/>
                <c:pt idx="0">
                  <c:v>Linear (lnBMI)</c:v>
                </c:pt>
                <c:pt idx="1">
                  <c:v>lnperiod (lnBMI)</c:v>
                </c:pt>
                <c:pt idx="2">
                  <c:v>lnperiod (BMI)</c:v>
                </c:pt>
                <c:pt idx="3">
                  <c:v>lnbirth_year (lnBMI)</c:v>
                </c:pt>
                <c:pt idx="4">
                  <c:v>lnbirth_year (BMI)</c:v>
                </c:pt>
                <c:pt idx="5">
                  <c:v>exp period (lnBMI)</c:v>
                </c:pt>
                <c:pt idx="6">
                  <c:v>Variable lnperiod (lnBMI)</c:v>
                </c:pt>
                <c:pt idx="7">
                  <c:v>Variable lnperiod (BMI)</c:v>
                </c:pt>
                <c:pt idx="8">
                  <c:v>Variable lnbirth_year (lnBMI)</c:v>
                </c:pt>
                <c:pt idx="9">
                  <c:v>Variable lnbirth_year (BMI)</c:v>
                </c:pt>
              </c:strCache>
            </c:strRef>
          </c:cat>
          <c:val>
            <c:numRef>
              <c:f>'male (2)'!$L$3:$L$12</c:f>
              <c:numCache>
                <c:formatCode>General</c:formatCode>
                <c:ptCount val="10"/>
                <c:pt idx="0">
                  <c:v>30.41087986252732</c:v>
                </c:pt>
                <c:pt idx="1">
                  <c:v>29.839827997010055</c:v>
                </c:pt>
                <c:pt idx="2">
                  <c:v>29.873810171964635</c:v>
                </c:pt>
                <c:pt idx="3">
                  <c:v>29.647941415163363</c:v>
                </c:pt>
                <c:pt idx="4">
                  <c:v>29.735416588201264</c:v>
                </c:pt>
                <c:pt idx="5">
                  <c:v>29.471814691431486</c:v>
                </c:pt>
                <c:pt idx="6">
                  <c:v>30.048143922095452</c:v>
                </c:pt>
                <c:pt idx="7">
                  <c:v>30.066233721604871</c:v>
                </c:pt>
                <c:pt idx="8">
                  <c:v>30.689830705382054</c:v>
                </c:pt>
                <c:pt idx="9">
                  <c:v>30.663035001755926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4-4396-88F5-AD25FE96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278736"/>
        <c:axId val="679277096"/>
      </c:barChart>
      <c:catAx>
        <c:axId val="679278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77096"/>
        <c:crosses val="autoZero"/>
        <c:auto val="1"/>
        <c:lblAlgn val="ctr"/>
        <c:lblOffset val="100"/>
        <c:noMultiLvlLbl val="0"/>
      </c:catAx>
      <c:valAx>
        <c:axId val="6792770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787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Absolute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male!$B$17</c:f>
              <c:strCache>
                <c:ptCount val="1"/>
                <c:pt idx="0">
                  <c:v>Updated Haby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male!$C$17:$J$17</c:f>
              <c:numCache>
                <c:formatCode>General</c:formatCode>
                <c:ptCount val="8"/>
                <c:pt idx="0">
                  <c:v>5.1841719989830892E-2</c:v>
                </c:pt>
                <c:pt idx="1">
                  <c:v>0.28867583654482587</c:v>
                </c:pt>
                <c:pt idx="2">
                  <c:v>0.33993316544848895</c:v>
                </c:pt>
                <c:pt idx="3">
                  <c:v>0.36036203885928231</c:v>
                </c:pt>
                <c:pt idx="4">
                  <c:v>0.25236575060243283</c:v>
                </c:pt>
                <c:pt idx="5">
                  <c:v>8.0019547143479031E-2</c:v>
                </c:pt>
                <c:pt idx="6">
                  <c:v>9.9401281841355882E-2</c:v>
                </c:pt>
                <c:pt idx="7">
                  <c:v>5.4570662326838715E-2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3-4371-86D8-1FA2943B4A7B}"/>
            </c:ext>
          </c:extLst>
        </c:ser>
        <c:ser>
          <c:idx val="1"/>
          <c:order val="1"/>
          <c:tx>
            <c:strRef>
              <c:f>male!$B$18</c:f>
              <c:strCache>
                <c:ptCount val="1"/>
                <c:pt idx="0">
                  <c:v>Log tenyr_cohort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male!$C$18:$J$18</c:f>
              <c:numCache>
                <c:formatCode>General</c:formatCode>
                <c:ptCount val="8"/>
                <c:pt idx="0">
                  <c:v>0.10089058238827775</c:v>
                </c:pt>
                <c:pt idx="1">
                  <c:v>0.1753272299191444</c:v>
                </c:pt>
                <c:pt idx="2">
                  <c:v>0.31022701705203914</c:v>
                </c:pt>
                <c:pt idx="3">
                  <c:v>0.36936212649062838</c:v>
                </c:pt>
                <c:pt idx="4">
                  <c:v>0.26411444452345734</c:v>
                </c:pt>
                <c:pt idx="5">
                  <c:v>0.11177291145347468</c:v>
                </c:pt>
                <c:pt idx="6">
                  <c:v>0.15442691033533862</c:v>
                </c:pt>
                <c:pt idx="7">
                  <c:v>0.12858881097057306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3-4371-86D8-1FA2943B4A7B}"/>
            </c:ext>
          </c:extLst>
        </c:ser>
        <c:ser>
          <c:idx val="2"/>
          <c:order val="2"/>
          <c:tx>
            <c:strRef>
              <c:f>male!$B$19</c:f>
              <c:strCache>
                <c:ptCount val="1"/>
                <c:pt idx="0">
                  <c:v>exp cohort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male!$C$19:$J$19</c:f>
              <c:numCache>
                <c:formatCode>General</c:formatCode>
                <c:ptCount val="8"/>
                <c:pt idx="0">
                  <c:v>0.45055093476303654</c:v>
                </c:pt>
                <c:pt idx="1">
                  <c:v>0.16123234353912963</c:v>
                </c:pt>
                <c:pt idx="2">
                  <c:v>2.7442941227374007E-2</c:v>
                </c:pt>
                <c:pt idx="3">
                  <c:v>0.67465011465123936</c:v>
                </c:pt>
                <c:pt idx="4">
                  <c:v>0.54445913513913879</c:v>
                </c:pt>
                <c:pt idx="5">
                  <c:v>0.36975449868139165</c:v>
                </c:pt>
                <c:pt idx="6">
                  <c:v>0.4090964780972719</c:v>
                </c:pt>
                <c:pt idx="7">
                  <c:v>0.38429340033413695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3-4371-86D8-1FA2943B4A7B}"/>
            </c:ext>
          </c:extLst>
        </c:ser>
        <c:ser>
          <c:idx val="3"/>
          <c:order val="3"/>
          <c:tx>
            <c:strRef>
              <c:f>male!$B$20</c:f>
              <c:strCache>
                <c:ptCount val="1"/>
                <c:pt idx="0">
                  <c:v>exp tenyr_cohort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male!$C$20:$J$20</c:f>
              <c:numCache>
                <c:formatCode>General</c:formatCode>
                <c:ptCount val="8"/>
                <c:pt idx="0">
                  <c:v>8.4151149192685182E-2</c:v>
                </c:pt>
                <c:pt idx="1">
                  <c:v>0.1853482930957</c:v>
                </c:pt>
                <c:pt idx="2">
                  <c:v>0.28765376178143853</c:v>
                </c:pt>
                <c:pt idx="3">
                  <c:v>0.37966181047040237</c:v>
                </c:pt>
                <c:pt idx="4">
                  <c:v>0.25713701262535693</c:v>
                </c:pt>
                <c:pt idx="5">
                  <c:v>0.11344208460374716</c:v>
                </c:pt>
                <c:pt idx="6">
                  <c:v>0.16847838577888297</c:v>
                </c:pt>
                <c:pt idx="7">
                  <c:v>0.15441114939240563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3-4371-86D8-1FA2943B4A7B}"/>
            </c:ext>
          </c:extLst>
        </c:ser>
        <c:ser>
          <c:idx val="4"/>
          <c:order val="4"/>
          <c:tx>
            <c:strRef>
              <c:f>male!$B$21</c:f>
              <c:strCache>
                <c:ptCount val="1"/>
                <c:pt idx="0">
                  <c:v>exp period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male!$C$21:$J$21</c:f>
              <c:numCache>
                <c:formatCode>General</c:formatCode>
                <c:ptCount val="8"/>
                <c:pt idx="0">
                  <c:v>0.51591500518360078</c:v>
                </c:pt>
                <c:pt idx="1">
                  <c:v>0.18039451801390882</c:v>
                </c:pt>
                <c:pt idx="2">
                  <c:v>1.4791867406252379E-2</c:v>
                </c:pt>
                <c:pt idx="3">
                  <c:v>0.60777973651378403</c:v>
                </c:pt>
                <c:pt idx="4">
                  <c:v>0.48135133519700801</c:v>
                </c:pt>
                <c:pt idx="5">
                  <c:v>0.35391019337377472</c:v>
                </c:pt>
                <c:pt idx="6">
                  <c:v>0.43519726161508387</c:v>
                </c:pt>
                <c:pt idx="7">
                  <c:v>0.44974732746641521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3-4371-86D8-1FA2943B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0440"/>
        <c:axId val="149780832"/>
      </c:lineChart>
      <c:catAx>
        <c:axId val="14978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832"/>
        <c:crosses val="autoZero"/>
        <c:auto val="1"/>
        <c:lblAlgn val="ctr"/>
        <c:lblOffset val="100"/>
        <c:noMultiLvlLbl val="0"/>
      </c:catAx>
      <c:valAx>
        <c:axId val="1497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male!$B$2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male!$C$2:$N$2</c:f>
              <c:numCache>
                <c:formatCode>General</c:formatCode>
                <c:ptCount val="12"/>
                <c:pt idx="0">
                  <c:v>25.494040146444274</c:v>
                </c:pt>
                <c:pt idx="1">
                  <c:v>25.4457008991108</c:v>
                </c:pt>
                <c:pt idx="2">
                  <c:v>25.775616100793783</c:v>
                </c:pt>
                <c:pt idx="3">
                  <c:v>26.86272968829876</c:v>
                </c:pt>
                <c:pt idx="4">
                  <c:v>27.081455151172577</c:v>
                </c:pt>
                <c:pt idx="5">
                  <c:v>27.446812086182462</c:v>
                </c:pt>
                <c:pt idx="6">
                  <c:v>27.739055328057649</c:v>
                </c:pt>
                <c:pt idx="7">
                  <c:v>27.904070360250017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1-4CFC-8979-42F16CA6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79264"/>
        <c:axId val="149779656"/>
      </c:scatterChart>
      <c:scatterChart>
        <c:scatterStyle val="smoothMarker"/>
        <c:varyColors val="0"/>
        <c:ser>
          <c:idx val="1"/>
          <c:order val="1"/>
          <c:tx>
            <c:strRef>
              <c:f>male!$B$3</c:f>
              <c:strCache>
                <c:ptCount val="1"/>
                <c:pt idx="0">
                  <c:v>Updated Haby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male!$C$3:$N$3</c:f>
              <c:numCache>
                <c:formatCode>General</c:formatCode>
                <c:ptCount val="12"/>
                <c:pt idx="0">
                  <c:v>25.545881866434105</c:v>
                </c:pt>
                <c:pt idx="1">
                  <c:v>25.734376735655626</c:v>
                </c:pt>
                <c:pt idx="2">
                  <c:v>26.115549266242272</c:v>
                </c:pt>
                <c:pt idx="3">
                  <c:v>26.502367649439478</c:v>
                </c:pt>
                <c:pt idx="4">
                  <c:v>26.829089400570144</c:v>
                </c:pt>
                <c:pt idx="5">
                  <c:v>27.366792539038983</c:v>
                </c:pt>
                <c:pt idx="6">
                  <c:v>27.639654046216293</c:v>
                </c:pt>
                <c:pt idx="7">
                  <c:v>27.849499697923179</c:v>
                </c:pt>
                <c:pt idx="8">
                  <c:v>29.281830473428069</c:v>
                </c:pt>
                <c:pt idx="9">
                  <c:v>30.393247473482663</c:v>
                </c:pt>
                <c:pt idx="10">
                  <c:v>32.323569801656099</c:v>
                </c:pt>
                <c:pt idx="11">
                  <c:v>34.37440865438348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1-4CFC-8979-42F16CA67FD6}"/>
            </c:ext>
          </c:extLst>
        </c:ser>
        <c:ser>
          <c:idx val="2"/>
          <c:order val="2"/>
          <c:tx>
            <c:strRef>
              <c:f>male!$B$4</c:f>
              <c:strCache>
                <c:ptCount val="1"/>
                <c:pt idx="0">
                  <c:v>Log tenyr_cohort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male!$C$4:$N$4</c:f>
              <c:numCache>
                <c:formatCode>General</c:formatCode>
                <c:ptCount val="12"/>
                <c:pt idx="0">
                  <c:v>25.393149564055996</c:v>
                </c:pt>
                <c:pt idx="1">
                  <c:v>25.621028129029945</c:v>
                </c:pt>
                <c:pt idx="2">
                  <c:v>26.085843117845823</c:v>
                </c:pt>
                <c:pt idx="3">
                  <c:v>26.493367561808132</c:v>
                </c:pt>
                <c:pt idx="4">
                  <c:v>26.817340706649119</c:v>
                </c:pt>
                <c:pt idx="5">
                  <c:v>27.335039174728987</c:v>
                </c:pt>
                <c:pt idx="6">
                  <c:v>27.58462841772231</c:v>
                </c:pt>
                <c:pt idx="7">
                  <c:v>27.775481549279444</c:v>
                </c:pt>
                <c:pt idx="8">
                  <c:v>29.041117850295517</c:v>
                </c:pt>
                <c:pt idx="9">
                  <c:v>29.971475643994207</c:v>
                </c:pt>
                <c:pt idx="10">
                  <c:v>31.521189986277641</c:v>
                </c:pt>
                <c:pt idx="11">
                  <c:v>33.085917395314674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B1-4CFC-8979-42F16CA67FD6}"/>
            </c:ext>
          </c:extLst>
        </c:ser>
        <c:ser>
          <c:idx val="3"/>
          <c:order val="3"/>
          <c:tx>
            <c:strRef>
              <c:f>male!$B$5</c:f>
              <c:strCache>
                <c:ptCount val="1"/>
                <c:pt idx="0">
                  <c:v>exp cohort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male!$C$5:$N$5</c:f>
              <c:numCache>
                <c:formatCode>General</c:formatCode>
                <c:ptCount val="12"/>
                <c:pt idx="0">
                  <c:v>25.043489211681237</c:v>
                </c:pt>
                <c:pt idx="1">
                  <c:v>25.284468555571671</c:v>
                </c:pt>
                <c:pt idx="2">
                  <c:v>25.748173159566409</c:v>
                </c:pt>
                <c:pt idx="3">
                  <c:v>26.188079573647521</c:v>
                </c:pt>
                <c:pt idx="4">
                  <c:v>26.536996016033438</c:v>
                </c:pt>
                <c:pt idx="5">
                  <c:v>27.07705758750107</c:v>
                </c:pt>
                <c:pt idx="6">
                  <c:v>27.329958849960377</c:v>
                </c:pt>
                <c:pt idx="7">
                  <c:v>27.51977695991588</c:v>
                </c:pt>
                <c:pt idx="8">
                  <c:v>28.693516084188008</c:v>
                </c:pt>
                <c:pt idx="9">
                  <c:v>29.441818178668477</c:v>
                </c:pt>
                <c:pt idx="10">
                  <c:v>30.479657474438515</c:v>
                </c:pt>
                <c:pt idx="11">
                  <c:v>31.273068954036471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B1-4CFC-8979-42F16CA67FD6}"/>
            </c:ext>
          </c:extLst>
        </c:ser>
        <c:ser>
          <c:idx val="4"/>
          <c:order val="4"/>
          <c:tx>
            <c:strRef>
              <c:f>male!$B$6</c:f>
              <c:strCache>
                <c:ptCount val="1"/>
                <c:pt idx="0">
                  <c:v>exp tenyr_cohort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male!$C$6:$N$6</c:f>
              <c:numCache>
                <c:formatCode>General</c:formatCode>
                <c:ptCount val="12"/>
                <c:pt idx="0">
                  <c:v>25.409888997251588</c:v>
                </c:pt>
                <c:pt idx="1">
                  <c:v>25.6310491922065</c:v>
                </c:pt>
                <c:pt idx="2">
                  <c:v>26.063269862575222</c:v>
                </c:pt>
                <c:pt idx="3">
                  <c:v>26.483067877828358</c:v>
                </c:pt>
                <c:pt idx="4">
                  <c:v>26.82431813854722</c:v>
                </c:pt>
                <c:pt idx="5">
                  <c:v>27.333370001578714</c:v>
                </c:pt>
                <c:pt idx="6">
                  <c:v>27.570576942278766</c:v>
                </c:pt>
                <c:pt idx="7">
                  <c:v>27.749659210857612</c:v>
                </c:pt>
                <c:pt idx="8">
                  <c:v>28.866826964617406</c:v>
                </c:pt>
                <c:pt idx="9">
                  <c:v>29.59038203401159</c:v>
                </c:pt>
                <c:pt idx="10">
                  <c:v>30.615181563351655</c:v>
                </c:pt>
                <c:pt idx="11">
                  <c:v>31.422856966306668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B1-4CFC-8979-42F16CA67FD6}"/>
            </c:ext>
          </c:extLst>
        </c:ser>
        <c:ser>
          <c:idx val="5"/>
          <c:order val="5"/>
          <c:tx>
            <c:strRef>
              <c:f>male!$B$7</c:f>
              <c:strCache>
                <c:ptCount val="1"/>
                <c:pt idx="0">
                  <c:v>exp period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male!$C$7:$N$7</c:f>
              <c:numCache>
                <c:formatCode>General</c:formatCode>
                <c:ptCount val="12"/>
                <c:pt idx="0">
                  <c:v>24.978125141260673</c:v>
                </c:pt>
                <c:pt idx="1">
                  <c:v>25.265306381096892</c:v>
                </c:pt>
                <c:pt idx="2">
                  <c:v>25.790407968200036</c:v>
                </c:pt>
                <c:pt idx="3">
                  <c:v>26.254949951784976</c:v>
                </c:pt>
                <c:pt idx="4">
                  <c:v>26.600103815975569</c:v>
                </c:pt>
                <c:pt idx="5">
                  <c:v>27.092901892808687</c:v>
                </c:pt>
                <c:pt idx="6">
                  <c:v>27.303858066442565</c:v>
                </c:pt>
                <c:pt idx="7">
                  <c:v>27.454323032783602</c:v>
                </c:pt>
                <c:pt idx="8">
                  <c:v>28.253002800194633</c:v>
                </c:pt>
                <c:pt idx="9">
                  <c:v>28.655586956844562</c:v>
                </c:pt>
                <c:pt idx="10">
                  <c:v>29.078124490700151</c:v>
                </c:pt>
                <c:pt idx="11">
                  <c:v>29.315692435854093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2-4E6D-A19C-1F6E6CE625CF}"/>
            </c:ext>
          </c:extLst>
        </c:ser>
        <c:ser>
          <c:idx val="6"/>
          <c:order val="6"/>
          <c:tx>
            <c:strRef>
              <c:f>male!$B$8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male!$C$8:$N$8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2-4E6D-A19C-1F6E6CE6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79264"/>
        <c:axId val="149779656"/>
      </c:scatterChart>
      <c:valAx>
        <c:axId val="1497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9656"/>
        <c:crosses val="autoZero"/>
        <c:crossBetween val="midCat"/>
      </c:valAx>
      <c:valAx>
        <c:axId val="149779656"/>
        <c:scaling>
          <c:orientation val="minMax"/>
          <c:max val="33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Absolute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male!$B$17</c:f>
              <c:strCache>
                <c:ptCount val="1"/>
                <c:pt idx="0">
                  <c:v>Updated Haby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male!$C$17:$J$17</c:f>
              <c:numCache>
                <c:formatCode>General</c:formatCode>
                <c:ptCount val="8"/>
                <c:pt idx="0">
                  <c:v>5.1841719989830892E-2</c:v>
                </c:pt>
                <c:pt idx="1">
                  <c:v>0.28867583654482587</c:v>
                </c:pt>
                <c:pt idx="2">
                  <c:v>0.33993316544848895</c:v>
                </c:pt>
                <c:pt idx="3">
                  <c:v>0.36036203885928231</c:v>
                </c:pt>
                <c:pt idx="4">
                  <c:v>0.25236575060243283</c:v>
                </c:pt>
                <c:pt idx="5">
                  <c:v>8.0019547143479031E-2</c:v>
                </c:pt>
                <c:pt idx="6">
                  <c:v>9.9401281841355882E-2</c:v>
                </c:pt>
                <c:pt idx="7">
                  <c:v>5.4570662326838715E-2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9-4D14-B45B-8E541F512496}"/>
            </c:ext>
          </c:extLst>
        </c:ser>
        <c:ser>
          <c:idx val="1"/>
          <c:order val="1"/>
          <c:tx>
            <c:strRef>
              <c:f>male!$B$18</c:f>
              <c:strCache>
                <c:ptCount val="1"/>
                <c:pt idx="0">
                  <c:v>Log tenyr_cohort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male!$C$18:$J$18</c:f>
              <c:numCache>
                <c:formatCode>General</c:formatCode>
                <c:ptCount val="8"/>
                <c:pt idx="0">
                  <c:v>0.10089058238827775</c:v>
                </c:pt>
                <c:pt idx="1">
                  <c:v>0.1753272299191444</c:v>
                </c:pt>
                <c:pt idx="2">
                  <c:v>0.31022701705203914</c:v>
                </c:pt>
                <c:pt idx="3">
                  <c:v>0.36936212649062838</c:v>
                </c:pt>
                <c:pt idx="4">
                  <c:v>0.26411444452345734</c:v>
                </c:pt>
                <c:pt idx="5">
                  <c:v>0.11177291145347468</c:v>
                </c:pt>
                <c:pt idx="6">
                  <c:v>0.15442691033533862</c:v>
                </c:pt>
                <c:pt idx="7">
                  <c:v>0.12858881097057306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9-4D14-B45B-8E541F512496}"/>
            </c:ext>
          </c:extLst>
        </c:ser>
        <c:ser>
          <c:idx val="2"/>
          <c:order val="2"/>
          <c:tx>
            <c:strRef>
              <c:f>male!$B$19</c:f>
              <c:strCache>
                <c:ptCount val="1"/>
                <c:pt idx="0">
                  <c:v>exp cohort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male!$C$19:$J$19</c:f>
              <c:numCache>
                <c:formatCode>General</c:formatCode>
                <c:ptCount val="8"/>
                <c:pt idx="0">
                  <c:v>0.45055093476303654</c:v>
                </c:pt>
                <c:pt idx="1">
                  <c:v>0.16123234353912963</c:v>
                </c:pt>
                <c:pt idx="2">
                  <c:v>2.7442941227374007E-2</c:v>
                </c:pt>
                <c:pt idx="3">
                  <c:v>0.67465011465123936</c:v>
                </c:pt>
                <c:pt idx="4">
                  <c:v>0.54445913513913879</c:v>
                </c:pt>
                <c:pt idx="5">
                  <c:v>0.36975449868139165</c:v>
                </c:pt>
                <c:pt idx="6">
                  <c:v>0.4090964780972719</c:v>
                </c:pt>
                <c:pt idx="7">
                  <c:v>0.38429340033413695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9-4D14-B45B-8E541F512496}"/>
            </c:ext>
          </c:extLst>
        </c:ser>
        <c:ser>
          <c:idx val="3"/>
          <c:order val="3"/>
          <c:tx>
            <c:strRef>
              <c:f>male!$B$20</c:f>
              <c:strCache>
                <c:ptCount val="1"/>
                <c:pt idx="0">
                  <c:v>exp tenyr_cohort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male!$C$20:$J$20</c:f>
              <c:numCache>
                <c:formatCode>General</c:formatCode>
                <c:ptCount val="8"/>
                <c:pt idx="0">
                  <c:v>8.4151149192685182E-2</c:v>
                </c:pt>
                <c:pt idx="1">
                  <c:v>0.1853482930957</c:v>
                </c:pt>
                <c:pt idx="2">
                  <c:v>0.28765376178143853</c:v>
                </c:pt>
                <c:pt idx="3">
                  <c:v>0.37966181047040237</c:v>
                </c:pt>
                <c:pt idx="4">
                  <c:v>0.25713701262535693</c:v>
                </c:pt>
                <c:pt idx="5">
                  <c:v>0.11344208460374716</c:v>
                </c:pt>
                <c:pt idx="6">
                  <c:v>0.16847838577888297</c:v>
                </c:pt>
                <c:pt idx="7">
                  <c:v>0.15441114939240563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9-4D14-B45B-8E541F512496}"/>
            </c:ext>
          </c:extLst>
        </c:ser>
        <c:ser>
          <c:idx val="4"/>
          <c:order val="4"/>
          <c:tx>
            <c:strRef>
              <c:f>male!$B$21</c:f>
              <c:strCache>
                <c:ptCount val="1"/>
                <c:pt idx="0">
                  <c:v>exp period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male!$C$21:$J$21</c:f>
              <c:numCache>
                <c:formatCode>General</c:formatCode>
                <c:ptCount val="8"/>
                <c:pt idx="0">
                  <c:v>0.51591500518360078</c:v>
                </c:pt>
                <c:pt idx="1">
                  <c:v>0.18039451801390882</c:v>
                </c:pt>
                <c:pt idx="2">
                  <c:v>1.4791867406252379E-2</c:v>
                </c:pt>
                <c:pt idx="3">
                  <c:v>0.60777973651378403</c:v>
                </c:pt>
                <c:pt idx="4">
                  <c:v>0.48135133519700801</c:v>
                </c:pt>
                <c:pt idx="5">
                  <c:v>0.35391019337377472</c:v>
                </c:pt>
                <c:pt idx="6">
                  <c:v>0.43519726161508387</c:v>
                </c:pt>
                <c:pt idx="7">
                  <c:v>0.44974732746641521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9-4D14-B45B-8E541F51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0440"/>
        <c:axId val="149780832"/>
      </c:lineChart>
      <c:catAx>
        <c:axId val="14978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832"/>
        <c:crosses val="autoZero"/>
        <c:auto val="1"/>
        <c:lblAlgn val="ctr"/>
        <c:lblOffset val="100"/>
        <c:noMultiLvlLbl val="0"/>
      </c:catAx>
      <c:valAx>
        <c:axId val="1497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8557850634202E-2"/>
          <c:y val="0.11197240899590155"/>
          <c:w val="0.92828394400140168"/>
          <c:h val="0.76178038753442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female!$B$2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female!$C$2:$N$2</c:f>
              <c:numCache>
                <c:formatCode>General</c:formatCode>
                <c:ptCount val="12"/>
                <c:pt idx="0">
                  <c:v>23.824994047133401</c:v>
                </c:pt>
                <c:pt idx="1">
                  <c:v>24.369712577246286</c:v>
                </c:pt>
                <c:pt idx="2">
                  <c:v>24.785208294823978</c:v>
                </c:pt>
                <c:pt idx="3">
                  <c:v>26.010479490763341</c:v>
                </c:pt>
                <c:pt idx="4">
                  <c:v>26.465365240973167</c:v>
                </c:pt>
                <c:pt idx="5">
                  <c:v>26.751247873044296</c:v>
                </c:pt>
                <c:pt idx="6">
                  <c:v>27.215817289474277</c:v>
                </c:pt>
                <c:pt idx="7">
                  <c:v>27.260872436594063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E-4C53-A9E0-E0F4A1AD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1616"/>
        <c:axId val="149782008"/>
      </c:scatterChart>
      <c:scatterChart>
        <c:scatterStyle val="smoothMarker"/>
        <c:varyColors val="0"/>
        <c:ser>
          <c:idx val="1"/>
          <c:order val="1"/>
          <c:tx>
            <c:strRef>
              <c:f>female!$B$3</c:f>
              <c:strCache>
                <c:ptCount val="1"/>
                <c:pt idx="0">
                  <c:v>Updated Haby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female!$C$3:$N$3</c:f>
              <c:numCache>
                <c:formatCode>General</c:formatCode>
                <c:ptCount val="12"/>
                <c:pt idx="0">
                  <c:v>24.424149294328704</c:v>
                </c:pt>
                <c:pt idx="1">
                  <c:v>24.64505342707066</c:v>
                </c:pt>
                <c:pt idx="2">
                  <c:v>25.092873663121473</c:v>
                </c:pt>
                <c:pt idx="3">
                  <c:v>25.548831149286585</c:v>
                </c:pt>
                <c:pt idx="4">
                  <c:v>25.935118269527628</c:v>
                </c:pt>
                <c:pt idx="5">
                  <c:v>26.607325589455737</c:v>
                </c:pt>
                <c:pt idx="6">
                  <c:v>26.941014110901161</c:v>
                </c:pt>
                <c:pt idx="7">
                  <c:v>27.201708976334043</c:v>
                </c:pt>
                <c:pt idx="8">
                  <c:v>28.946042411919066</c:v>
                </c:pt>
                <c:pt idx="9">
                  <c:v>30.299214878570766</c:v>
                </c:pt>
                <c:pt idx="10">
                  <c:v>32.323569801656099</c:v>
                </c:pt>
                <c:pt idx="11">
                  <c:v>34.37440865438348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E-4C53-A9E0-E0F4A1AD07D3}"/>
            </c:ext>
          </c:extLst>
        </c:ser>
        <c:ser>
          <c:idx val="2"/>
          <c:order val="2"/>
          <c:tx>
            <c:strRef>
              <c:f>female!$B$4</c:f>
              <c:strCache>
                <c:ptCount val="1"/>
                <c:pt idx="0">
                  <c:v>Log tenyr_cohort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female!$C$4:$N$4</c:f>
              <c:numCache>
                <c:formatCode>General</c:formatCode>
                <c:ptCount val="12"/>
                <c:pt idx="0">
                  <c:v>24.498576043273399</c:v>
                </c:pt>
                <c:pt idx="1">
                  <c:v>24.702767864265564</c:v>
                </c:pt>
                <c:pt idx="2">
                  <c:v>25.145672842139586</c:v>
                </c:pt>
                <c:pt idx="3">
                  <c:v>25.6156046655002</c:v>
                </c:pt>
                <c:pt idx="4">
                  <c:v>26.022789186368438</c:v>
                </c:pt>
                <c:pt idx="5">
                  <c:v>26.746931112569101</c:v>
                </c:pt>
                <c:pt idx="6">
                  <c:v>27.104273380709479</c:v>
                </c:pt>
                <c:pt idx="7">
                  <c:v>27.383565268175428</c:v>
                </c:pt>
                <c:pt idx="8">
                  <c:v>29.343226995032815</c:v>
                </c:pt>
                <c:pt idx="9">
                  <c:v>30.904629130002132</c:v>
                </c:pt>
                <c:pt idx="10">
                  <c:v>33.711299634540808</c:v>
                </c:pt>
                <c:pt idx="11">
                  <c:v>36.755156680608891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3E-4C53-A9E0-E0F4A1AD07D3}"/>
            </c:ext>
          </c:extLst>
        </c:ser>
        <c:ser>
          <c:idx val="3"/>
          <c:order val="3"/>
          <c:tx>
            <c:strRef>
              <c:f>female!$B$5</c:f>
              <c:strCache>
                <c:ptCount val="1"/>
                <c:pt idx="0">
                  <c:v>exp cohort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female!$C$5:$N$5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3E-4C53-A9E0-E0F4A1AD07D3}"/>
            </c:ext>
          </c:extLst>
        </c:ser>
        <c:ser>
          <c:idx val="4"/>
          <c:order val="4"/>
          <c:tx>
            <c:strRef>
              <c:f>female!$B$6</c:f>
              <c:strCache>
                <c:ptCount val="1"/>
                <c:pt idx="0">
                  <c:v>exp tenyr_cohort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female!$C$6:$N$6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3E-4C53-A9E0-E0F4A1AD07D3}"/>
            </c:ext>
          </c:extLst>
        </c:ser>
        <c:ser>
          <c:idx val="5"/>
          <c:order val="5"/>
          <c:tx>
            <c:strRef>
              <c:f>female!$B$7</c:f>
              <c:strCache>
                <c:ptCount val="1"/>
                <c:pt idx="0">
                  <c:v>exp period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female!$C$7:$N$7</c:f>
              <c:numCache>
                <c:formatCode>General</c:formatCode>
                <c:ptCount val="12"/>
                <c:pt idx="0">
                  <c:v>23.501727125116702</c:v>
                </c:pt>
                <c:pt idx="1">
                  <c:v>23.980140239455594</c:v>
                </c:pt>
                <c:pt idx="2">
                  <c:v>24.780740791105355</c:v>
                </c:pt>
                <c:pt idx="3">
                  <c:v>25.405895168308223</c:v>
                </c:pt>
                <c:pt idx="4">
                  <c:v>25.818296266407781</c:v>
                </c:pt>
                <c:pt idx="5">
                  <c:v>26.355145172346841</c:v>
                </c:pt>
                <c:pt idx="6">
                  <c:v>26.55291436048935</c:v>
                </c:pt>
                <c:pt idx="7">
                  <c:v>26.689236851926456</c:v>
                </c:pt>
                <c:pt idx="8">
                  <c:v>27.258121289340259</c:v>
                </c:pt>
                <c:pt idx="9">
                  <c:v>27.450887488049542</c:v>
                </c:pt>
                <c:pt idx="10">
                  <c:v>27.597605503055515</c:v>
                </c:pt>
                <c:pt idx="11">
                  <c:v>27.649115169931545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3E-4C53-A9E0-E0F4A1AD07D3}"/>
            </c:ext>
          </c:extLst>
        </c:ser>
        <c:ser>
          <c:idx val="6"/>
          <c:order val="6"/>
          <c:tx>
            <c:strRef>
              <c:f>female!$B$8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female!$C$1:$N$1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female!$C$8:$N$8</c:f>
              <c:numCache>
                <c:formatCode>General</c:formatCode>
                <c:ptCount val="12"/>
                <c:pt idx="0">
                  <c:v>25.44311146058088</c:v>
                </c:pt>
                <c:pt idx="1">
                  <c:v>25.680420077180244</c:v>
                </c:pt>
                <c:pt idx="2">
                  <c:v>26.161698107110873</c:v>
                </c:pt>
                <c:pt idx="3">
                  <c:v>26.651995792537704</c:v>
                </c:pt>
                <c:pt idx="4">
                  <c:v>27.067589069292996</c:v>
                </c:pt>
                <c:pt idx="5">
                  <c:v>27.841057755673209</c:v>
                </c:pt>
                <c:pt idx="6">
                  <c:v>28.216922874440883</c:v>
                </c:pt>
                <c:pt idx="7">
                  <c:v>28.520912155860564</c:v>
                </c:pt>
                <c:pt idx="8">
                  <c:v>30.57576645876847</c:v>
                </c:pt>
                <c:pt idx="9">
                  <c:v>32.120346620914084</c:v>
                </c:pt>
                <c:pt idx="10">
                  <c:v>34.855338967977744</c:v>
                </c:pt>
                <c:pt idx="11">
                  <c:v>37.732883624320856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3E-4C53-A9E0-E0F4A1AD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1616"/>
        <c:axId val="149782008"/>
      </c:scatterChart>
      <c:valAx>
        <c:axId val="1497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2008"/>
        <c:crosses val="autoZero"/>
        <c:crossBetween val="midCat"/>
      </c:valAx>
      <c:valAx>
        <c:axId val="149782008"/>
        <c:scaling>
          <c:orientation val="minMax"/>
          <c:max val="33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Absolute Deviation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female!$B$17:$J$17</c:f>
              <c:numCache>
                <c:formatCode>General</c:formatCode>
                <c:ptCount val="9"/>
                <c:pt idx="0">
                  <c:v>0</c:v>
                </c:pt>
                <c:pt idx="1">
                  <c:v>0.59915524719530211</c:v>
                </c:pt>
                <c:pt idx="2">
                  <c:v>0.27534084982437435</c:v>
                </c:pt>
                <c:pt idx="3">
                  <c:v>0.30766536829749569</c:v>
                </c:pt>
                <c:pt idx="4">
                  <c:v>0.46164834147675649</c:v>
                </c:pt>
                <c:pt idx="5">
                  <c:v>0.53024697144553912</c:v>
                </c:pt>
                <c:pt idx="6">
                  <c:v>0.14392228358855874</c:v>
                </c:pt>
                <c:pt idx="7">
                  <c:v>0.27480317857311576</c:v>
                </c:pt>
                <c:pt idx="8">
                  <c:v>5.9163460260020173E-2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2-46FD-B014-8035B4E731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female!$B$18:$J$18</c:f>
              <c:numCache>
                <c:formatCode>General</c:formatCode>
                <c:ptCount val="9"/>
                <c:pt idx="0">
                  <c:v>0</c:v>
                </c:pt>
                <c:pt idx="1">
                  <c:v>0.67358199613999759</c:v>
                </c:pt>
                <c:pt idx="2">
                  <c:v>0.33305528701927756</c:v>
                </c:pt>
                <c:pt idx="3">
                  <c:v>0.36046454731560829</c:v>
                </c:pt>
                <c:pt idx="4">
                  <c:v>0.3948748252631411</c:v>
                </c:pt>
                <c:pt idx="5">
                  <c:v>0.4425760546047286</c:v>
                </c:pt>
                <c:pt idx="6">
                  <c:v>4.316760475195025E-3</c:v>
                </c:pt>
                <c:pt idx="7">
                  <c:v>0.11154390876479781</c:v>
                </c:pt>
                <c:pt idx="8">
                  <c:v>0.12269283158136446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2-46FD-B014-8035B4E731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female!$B$19:$J$19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2-46FD-B014-8035B4E731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female!$B$20:$J$20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2-46FD-B014-8035B4E731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female!$B$21:$J$21</c:f>
              <c:numCache>
                <c:formatCode>General</c:formatCode>
                <c:ptCount val="9"/>
                <c:pt idx="0">
                  <c:v>0</c:v>
                </c:pt>
                <c:pt idx="1">
                  <c:v>0.32326692201669971</c:v>
                </c:pt>
                <c:pt idx="2">
                  <c:v>0.38957233779069256</c:v>
                </c:pt>
                <c:pt idx="3">
                  <c:v>4.4675037186223676E-3</c:v>
                </c:pt>
                <c:pt idx="4">
                  <c:v>0.60458432245511773</c:v>
                </c:pt>
                <c:pt idx="5">
                  <c:v>0.6470689745653857</c:v>
                </c:pt>
                <c:pt idx="6">
                  <c:v>0.39610270069745468</c:v>
                </c:pt>
                <c:pt idx="7">
                  <c:v>0.66290292898492709</c:v>
                </c:pt>
                <c:pt idx="8">
                  <c:v>0.57163558466760733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2-46FD-B014-8035B4E731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female!$B$22:$J$22</c:f>
              <c:numCache>
                <c:formatCode>General</c:formatCode>
                <c:ptCount val="9"/>
                <c:pt idx="1">
                  <c:v>1.6181174134474787</c:v>
                </c:pt>
                <c:pt idx="2">
                  <c:v>1.3107074999339581</c:v>
                </c:pt>
                <c:pt idx="3">
                  <c:v>1.3764898122868949</c:v>
                </c:pt>
                <c:pt idx="4">
                  <c:v>0.64151630177436303</c:v>
                </c:pt>
                <c:pt idx="5">
                  <c:v>0.60222382831982912</c:v>
                </c:pt>
                <c:pt idx="6">
                  <c:v>1.0898098826289129</c:v>
                </c:pt>
                <c:pt idx="7">
                  <c:v>1.0011055849666057</c:v>
                </c:pt>
                <c:pt idx="8">
                  <c:v>1.2600397192665014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82-46FD-B014-8035B4E7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2792"/>
        <c:axId val="149783184"/>
      </c:lineChart>
      <c:catAx>
        <c:axId val="14978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3184"/>
        <c:crosses val="autoZero"/>
        <c:auto val="1"/>
        <c:lblAlgn val="ctr"/>
        <c:lblOffset val="100"/>
        <c:noMultiLvlLbl val="0"/>
      </c:catAx>
      <c:valAx>
        <c:axId val="1497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female 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ranking!$D$2:$D$11</c:f>
              <c:strCache>
                <c:ptCount val="10"/>
                <c:pt idx="0">
                  <c:v>exp period (lnBMI)</c:v>
                </c:pt>
                <c:pt idx="1">
                  <c:v>lnperiod (BMI)</c:v>
                </c:pt>
                <c:pt idx="2">
                  <c:v>Variable lnperiod (lnBMI)</c:v>
                </c:pt>
                <c:pt idx="3">
                  <c:v>lnperiod (lnBMI)</c:v>
                </c:pt>
                <c:pt idx="4">
                  <c:v>Variable lnperiod (BMI)</c:v>
                </c:pt>
                <c:pt idx="5">
                  <c:v>Linear (lnBMI)</c:v>
                </c:pt>
                <c:pt idx="6">
                  <c:v>Variable lnbirth_year (lnBMI)</c:v>
                </c:pt>
                <c:pt idx="7">
                  <c:v>Variable lnbirth_year (BMI)</c:v>
                </c:pt>
                <c:pt idx="8">
                  <c:v>lnbirth_year (BMI)</c:v>
                </c:pt>
                <c:pt idx="9">
                  <c:v>lnbirth_year (lnBMI)</c:v>
                </c:pt>
              </c:strCache>
            </c:strRef>
          </c:cat>
          <c:val>
            <c:numRef>
              <c:f>ranking!$E$2:$E$11</c:f>
              <c:numCache>
                <c:formatCode>General</c:formatCode>
                <c:ptCount val="10"/>
                <c:pt idx="0">
                  <c:v>27.893050341216398</c:v>
                </c:pt>
                <c:pt idx="1">
                  <c:v>28.616815781925045</c:v>
                </c:pt>
                <c:pt idx="2">
                  <c:v>28.844247635239032</c:v>
                </c:pt>
                <c:pt idx="3">
                  <c:v>28.898059578281803</c:v>
                </c:pt>
                <c:pt idx="4">
                  <c:v>28.918479867371616</c:v>
                </c:pt>
                <c:pt idx="5">
                  <c:v>29.100087419521731</c:v>
                </c:pt>
                <c:pt idx="6">
                  <c:v>29.262813545956458</c:v>
                </c:pt>
                <c:pt idx="7">
                  <c:v>29.318822808560263</c:v>
                </c:pt>
                <c:pt idx="8">
                  <c:v>29.475603964449196</c:v>
                </c:pt>
                <c:pt idx="9">
                  <c:v>29.481117261721284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1-42B0-A8F6-E4C69A01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790824"/>
        <c:axId val="744796072"/>
      </c:barChart>
      <c:catAx>
        <c:axId val="74479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6072"/>
        <c:crosses val="autoZero"/>
        <c:auto val="1"/>
        <c:lblAlgn val="ctr"/>
        <c:lblOffset val="100"/>
        <c:noMultiLvlLbl val="0"/>
      </c:catAx>
      <c:valAx>
        <c:axId val="744796072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male 2050</a:t>
            </a:r>
          </a:p>
        </c:rich>
      </c:tx>
      <c:layout>
        <c:manualLayout>
          <c:xMode val="edge"/>
          <c:yMode val="edge"/>
          <c:x val="0.411645669291338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ranking!$A$17:$A$26</c:f>
              <c:strCache>
                <c:ptCount val="10"/>
                <c:pt idx="0">
                  <c:v>lnperiod (lnBMI)</c:v>
                </c:pt>
                <c:pt idx="1">
                  <c:v>lnperiod (BMI)</c:v>
                </c:pt>
                <c:pt idx="2">
                  <c:v>exp period (lnBMI)</c:v>
                </c:pt>
                <c:pt idx="3">
                  <c:v>lnbirth_year (lnBMI)</c:v>
                </c:pt>
                <c:pt idx="4">
                  <c:v>lnbirth_year (BMI)</c:v>
                </c:pt>
                <c:pt idx="5">
                  <c:v>Variable lnperiod (lnBMI)</c:v>
                </c:pt>
                <c:pt idx="6">
                  <c:v>Variable lnperiod (BMI)</c:v>
                </c:pt>
                <c:pt idx="7">
                  <c:v>Linear (lnBMI)</c:v>
                </c:pt>
                <c:pt idx="8">
                  <c:v>Variable lnbirth_year (BMI)</c:v>
                </c:pt>
                <c:pt idx="9">
                  <c:v>Variable lnbirth_year (lnBMI)</c:v>
                </c:pt>
              </c:strCache>
            </c:strRef>
          </c:cat>
          <c:val>
            <c:numRef>
              <c:f>ranking!$B$17:$B$26</c:f>
              <c:numCache>
                <c:formatCode>General</c:formatCode>
                <c:ptCount val="10"/>
                <c:pt idx="0">
                  <c:v>29.092662735075518</c:v>
                </c:pt>
                <c:pt idx="1">
                  <c:v>29.183163609978056</c:v>
                </c:pt>
                <c:pt idx="2">
                  <c:v>29.471814691431486</c:v>
                </c:pt>
                <c:pt idx="3">
                  <c:v>29.647941415163363</c:v>
                </c:pt>
                <c:pt idx="4">
                  <c:v>29.735416588201264</c:v>
                </c:pt>
                <c:pt idx="5">
                  <c:v>30.048143922095452</c:v>
                </c:pt>
                <c:pt idx="6">
                  <c:v>30.066233721604871</c:v>
                </c:pt>
                <c:pt idx="7">
                  <c:v>30.41087986252732</c:v>
                </c:pt>
                <c:pt idx="8">
                  <c:v>30.663035001755926</c:v>
                </c:pt>
                <c:pt idx="9">
                  <c:v>30.689830705382054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4AE3-832C-7B4902F2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798368"/>
        <c:axId val="744803944"/>
      </c:barChart>
      <c:catAx>
        <c:axId val="74479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3944"/>
        <c:crosses val="autoZero"/>
        <c:auto val="1"/>
        <c:lblAlgn val="ctr"/>
        <c:lblOffset val="100"/>
        <c:noMultiLvlLbl val="0"/>
      </c:catAx>
      <c:valAx>
        <c:axId val="744803944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female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ranking!$D$17:$D$26</c:f>
              <c:strCache>
                <c:ptCount val="10"/>
                <c:pt idx="0">
                  <c:v>exp period (lnBMI)</c:v>
                </c:pt>
                <c:pt idx="1">
                  <c:v>lnperiod (BMI)</c:v>
                </c:pt>
                <c:pt idx="2">
                  <c:v>Variable lnperiod (lnBMI)</c:v>
                </c:pt>
                <c:pt idx="3">
                  <c:v>Variable lnperiod (BMI)</c:v>
                </c:pt>
                <c:pt idx="4">
                  <c:v>lnperiod (lnBMI)</c:v>
                </c:pt>
                <c:pt idx="5">
                  <c:v>Linear (lnBMI)</c:v>
                </c:pt>
                <c:pt idx="6">
                  <c:v>Variable lnbirth_year (BMI)</c:v>
                </c:pt>
                <c:pt idx="7">
                  <c:v>Variable lnbirth_year (lnBMI)</c:v>
                </c:pt>
                <c:pt idx="8">
                  <c:v>lnbirth_year (BMI)</c:v>
                </c:pt>
                <c:pt idx="9">
                  <c:v>lnbirth_year (lnBMI)</c:v>
                </c:pt>
              </c:strCache>
            </c:strRef>
          </c:cat>
          <c:val>
            <c:numRef>
              <c:f>ranking!$E$17:$E$26</c:f>
              <c:numCache>
                <c:formatCode>General</c:formatCode>
                <c:ptCount val="10"/>
                <c:pt idx="0">
                  <c:v>28.146637290430533</c:v>
                </c:pt>
                <c:pt idx="1">
                  <c:v>29.513211327738521</c:v>
                </c:pt>
                <c:pt idx="2">
                  <c:v>29.847688926612875</c:v>
                </c:pt>
                <c:pt idx="3">
                  <c:v>29.879735429105374</c:v>
                </c:pt>
                <c:pt idx="4">
                  <c:v>29.934997039566394</c:v>
                </c:pt>
                <c:pt idx="5">
                  <c:v>30.468749344545536</c:v>
                </c:pt>
                <c:pt idx="6">
                  <c:v>30.673600510132029</c:v>
                </c:pt>
                <c:pt idx="7">
                  <c:v>30.711296938865889</c:v>
                </c:pt>
                <c:pt idx="8">
                  <c:v>31.016128442603563</c:v>
                </c:pt>
                <c:pt idx="9">
                  <c:v>31.218371355756325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B-44AA-AF72-E1330F3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790824"/>
        <c:axId val="744796072"/>
      </c:barChart>
      <c:catAx>
        <c:axId val="74479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6072"/>
        <c:crosses val="autoZero"/>
        <c:auto val="1"/>
        <c:lblAlgn val="ctr"/>
        <c:lblOffset val="100"/>
        <c:noMultiLvlLbl val="0"/>
      </c:catAx>
      <c:valAx>
        <c:axId val="744796072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'female (2)'!$B$37</c:f>
              <c:strCache>
                <c:ptCount val="1"/>
                <c:pt idx="0">
                  <c:v>Linear (lnBMI)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(2)'!$C$37:$J$37</c:f>
              <c:numCache>
                <c:formatCode>General</c:formatCode>
                <c:ptCount val="8"/>
                <c:pt idx="0">
                  <c:v>-0.59882551697446473</c:v>
                </c:pt>
                <c:pt idx="1">
                  <c:v>-0.29423149556884098</c:v>
                </c:pt>
                <c:pt idx="2">
                  <c:v>-0.40370460276205478</c:v>
                </c:pt>
                <c:pt idx="3">
                  <c:v>0.3293859621410995</c:v>
                </c:pt>
                <c:pt idx="4">
                  <c:v>0.43849112225380438</c:v>
                </c:pt>
                <c:pt idx="5">
                  <c:v>1.3982340749645772E-2</c:v>
                </c:pt>
                <c:pt idx="6">
                  <c:v>0.14159387464621531</c:v>
                </c:pt>
                <c:pt idx="7">
                  <c:v>-7.6419993757713911E-2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B-410B-A810-C7449D640B19}"/>
            </c:ext>
          </c:extLst>
        </c:ser>
        <c:ser>
          <c:idx val="1"/>
          <c:order val="1"/>
          <c:tx>
            <c:strRef>
              <c:f>'female (2)'!$B$38</c:f>
              <c:strCache>
                <c:ptCount val="1"/>
                <c:pt idx="0">
                  <c:v>lnperiod (lnBMI)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(2)'!$C$38:$J$38</c:f>
              <c:numCache>
                <c:formatCode>General</c:formatCode>
                <c:ptCount val="8"/>
                <c:pt idx="0">
                  <c:v>-0.28290581726104946</c:v>
                </c:pt>
                <c:pt idx="1">
                  <c:v>-5.1591956860395527E-2</c:v>
                </c:pt>
                <c:pt idx="2">
                  <c:v>-0.28763991916892095</c:v>
                </c:pt>
                <c:pt idx="3">
                  <c:v>0.35781488745616841</c:v>
                </c:pt>
                <c:pt idx="4">
                  <c:v>0.41493265551536496</c:v>
                </c:pt>
                <c:pt idx="5">
                  <c:v>-3.4255693004190846E-2</c:v>
                </c:pt>
                <c:pt idx="6">
                  <c:v>0.10441701824490934</c:v>
                </c:pt>
                <c:pt idx="7">
                  <c:v>-9.8451198726948519E-2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B-410B-A810-C7449D640B19}"/>
            </c:ext>
          </c:extLst>
        </c:ser>
        <c:ser>
          <c:idx val="2"/>
          <c:order val="2"/>
          <c:tx>
            <c:strRef>
              <c:f>'female (2)'!$B$39</c:f>
              <c:strCache>
                <c:ptCount val="1"/>
                <c:pt idx="0">
                  <c:v>lnperiod (BMI)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(2)'!$C$39:$J$39</c:f>
              <c:numCache>
                <c:formatCode>General</c:formatCode>
                <c:ptCount val="8"/>
                <c:pt idx="0">
                  <c:v>-0.15917298067987318</c:v>
                </c:pt>
                <c:pt idx="1">
                  <c:v>3.8076224414801629E-2</c:v>
                </c:pt>
                <c:pt idx="2">
                  <c:v>-0.23588571591628593</c:v>
                </c:pt>
                <c:pt idx="3">
                  <c:v>0.41485906977266751</c:v>
                </c:pt>
                <c:pt idx="4">
                  <c:v>0.49621718960411343</c:v>
                </c:pt>
                <c:pt idx="5">
                  <c:v>9.6030045357359484E-2</c:v>
                </c:pt>
                <c:pt idx="6">
                  <c:v>0.23515459408554307</c:v>
                </c:pt>
                <c:pt idx="7">
                  <c:v>2.4905480966289417E-2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B-410B-A810-C7449D640B19}"/>
            </c:ext>
          </c:extLst>
        </c:ser>
        <c:ser>
          <c:idx val="3"/>
          <c:order val="3"/>
          <c:tx>
            <c:strRef>
              <c:f>'female (2)'!$B$40</c:f>
              <c:strCache>
                <c:ptCount val="1"/>
                <c:pt idx="0">
                  <c:v>lnbirth_year (lnBMI)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(2)'!$C$40:$J$40</c:f>
              <c:numCache>
                <c:formatCode>General</c:formatCode>
                <c:ptCount val="8"/>
                <c:pt idx="0">
                  <c:v>-0.4630667522947185</c:v>
                </c:pt>
                <c:pt idx="1">
                  <c:v>-0.1605875324366508</c:v>
                </c:pt>
                <c:pt idx="2">
                  <c:v>-0.29194864288577449</c:v>
                </c:pt>
                <c:pt idx="3">
                  <c:v>0.41305960785904716</c:v>
                </c:pt>
                <c:pt idx="4">
                  <c:v>0.48697348399160845</c:v>
                </c:pt>
                <c:pt idx="5">
                  <c:v>7.2551309147783627E-3</c:v>
                </c:pt>
                <c:pt idx="6">
                  <c:v>0.10340286836377999</c:v>
                </c:pt>
                <c:pt idx="7">
                  <c:v>-0.1430083389351573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B-410B-A810-C7449D640B19}"/>
            </c:ext>
          </c:extLst>
        </c:ser>
        <c:ser>
          <c:idx val="4"/>
          <c:order val="4"/>
          <c:tx>
            <c:strRef>
              <c:f>'female (2)'!$B$41</c:f>
              <c:strCache>
                <c:ptCount val="1"/>
                <c:pt idx="0">
                  <c:v>lnbirth_year (BMI)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(2)'!$C$41:$J$41</c:f>
              <c:numCache>
                <c:formatCode>General</c:formatCode>
                <c:ptCount val="8"/>
                <c:pt idx="0">
                  <c:v>-0.25621788550600755</c:v>
                </c:pt>
                <c:pt idx="1">
                  <c:v>5.206563729149849E-3</c:v>
                </c:pt>
                <c:pt idx="2">
                  <c:v>-0.20295035736451794</c:v>
                </c:pt>
                <c:pt idx="3">
                  <c:v>0.43925217931049687</c:v>
                </c:pt>
                <c:pt idx="4">
                  <c:v>0.47127953929437183</c:v>
                </c:pt>
                <c:pt idx="5">
                  <c:v>-5.0237025494020315E-2</c:v>
                </c:pt>
                <c:pt idx="6">
                  <c:v>3.4467927514892693E-2</c:v>
                </c:pt>
                <c:pt idx="7">
                  <c:v>-0.21630304189058336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B-410B-A810-C7449D640B19}"/>
            </c:ext>
          </c:extLst>
        </c:ser>
        <c:ser>
          <c:idx val="5"/>
          <c:order val="5"/>
          <c:tx>
            <c:strRef>
              <c:f>'female (2)'!$B$42</c:f>
              <c:strCache>
                <c:ptCount val="1"/>
                <c:pt idx="0">
                  <c:v>exp period (lnBMI)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(2)'!$C$42:$J$42</c:f>
              <c:numCache>
                <c:formatCode>General</c:formatCode>
                <c:ptCount val="8"/>
                <c:pt idx="0">
                  <c:v>-2.5592741684832276E-3</c:v>
                </c:pt>
                <c:pt idx="1">
                  <c:v>6.8351836854226633E-2</c:v>
                </c:pt>
                <c:pt idx="2">
                  <c:v>-0.37998340261439623</c:v>
                </c:pt>
                <c:pt idx="3">
                  <c:v>0.17669956195807757</c:v>
                </c:pt>
                <c:pt idx="4">
                  <c:v>0.23785191139285544</c:v>
                </c:pt>
                <c:pt idx="5">
                  <c:v>-8.7233847850821888E-2</c:v>
                </c:pt>
                <c:pt idx="6">
                  <c:v>0.15677894216247168</c:v>
                </c:pt>
                <c:pt idx="7">
                  <c:v>4.8253279511808245E-2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B-410B-A810-C7449D640B19}"/>
            </c:ext>
          </c:extLst>
        </c:ser>
        <c:ser>
          <c:idx val="6"/>
          <c:order val="6"/>
          <c:tx>
            <c:strRef>
              <c:f>'female (2)'!$B$43</c:f>
              <c:strCache>
                <c:ptCount val="1"/>
                <c:pt idx="0">
                  <c:v>Variable lnperiod (lnBMI)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(2)'!$C$43:$J$43</c:f>
              <c:numCache>
                <c:formatCode>General</c:formatCode>
                <c:ptCount val="8"/>
                <c:pt idx="0">
                  <c:v>-0.33269545843818804</c:v>
                </c:pt>
                <c:pt idx="1">
                  <c:v>-9.6149395204449206E-2</c:v>
                </c:pt>
                <c:pt idx="2">
                  <c:v>-0.31404066581014689</c:v>
                </c:pt>
                <c:pt idx="3">
                  <c:v>0.34539124221586803</c:v>
                </c:pt>
                <c:pt idx="4">
                  <c:v>0.41736630365493355</c:v>
                </c:pt>
                <c:pt idx="5">
                  <c:v>-2.2161885408245041E-2</c:v>
                </c:pt>
                <c:pt idx="6">
                  <c:v>0.1162301785099622</c:v>
                </c:pt>
                <c:pt idx="7">
                  <c:v>-8.6482177403521376E-2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DB-410B-A810-C7449D640B19}"/>
            </c:ext>
          </c:extLst>
        </c:ser>
        <c:ser>
          <c:idx val="7"/>
          <c:order val="7"/>
          <c:tx>
            <c:strRef>
              <c:f>'female (2)'!$B$44</c:f>
              <c:strCache>
                <c:ptCount val="1"/>
                <c:pt idx="0">
                  <c:v>Variable lnperiod (BMI)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(2)'!$C$44:$J$44</c:f>
              <c:numCache>
                <c:formatCode>General</c:formatCode>
                <c:ptCount val="8"/>
                <c:pt idx="0">
                  <c:v>-0.13380112621211993</c:v>
                </c:pt>
                <c:pt idx="1">
                  <c:v>5.7942175619668745E-2</c:v>
                </c:pt>
                <c:pt idx="2">
                  <c:v>-0.23719592418267865</c:v>
                </c:pt>
                <c:pt idx="3">
                  <c:v>0.36310397897386082</c:v>
                </c:pt>
                <c:pt idx="4">
                  <c:v>0.39766578942092323</c:v>
                </c:pt>
                <c:pt idx="5">
                  <c:v>-8.1067191066001243E-2</c:v>
                </c:pt>
                <c:pt idx="6">
                  <c:v>4.4413296417364023E-2</c:v>
                </c:pt>
                <c:pt idx="7">
                  <c:v>-0.16515695156013876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DB-410B-A810-C7449D640B19}"/>
            </c:ext>
          </c:extLst>
        </c:ser>
        <c:ser>
          <c:idx val="8"/>
          <c:order val="8"/>
          <c:tx>
            <c:strRef>
              <c:f>'female (2)'!$B$45</c:f>
              <c:strCache>
                <c:ptCount val="1"/>
                <c:pt idx="0">
                  <c:v>Variable lnbirth_year (lnBMI)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(2)'!$C$45:$J$45</c:f>
              <c:numCache>
                <c:formatCode>General</c:formatCode>
                <c:ptCount val="8"/>
                <c:pt idx="0">
                  <c:v>-0.45600704000694492</c:v>
                </c:pt>
                <c:pt idx="1">
                  <c:v>-0.16870236734757071</c:v>
                </c:pt>
                <c:pt idx="2">
                  <c:v>-0.31149410446611014</c:v>
                </c:pt>
                <c:pt idx="3">
                  <c:v>0.3881089716847903</c:v>
                </c:pt>
                <c:pt idx="4">
                  <c:v>0.46970729174499937</c:v>
                </c:pt>
                <c:pt idx="5">
                  <c:v>9.9124859696075873E-4</c:v>
                </c:pt>
                <c:pt idx="6">
                  <c:v>0.10663335405181229</c:v>
                </c:pt>
                <c:pt idx="7">
                  <c:v>-0.12816170974330632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DB-410B-A810-C7449D640B19}"/>
            </c:ext>
          </c:extLst>
        </c:ser>
        <c:ser>
          <c:idx val="9"/>
          <c:order val="9"/>
          <c:tx>
            <c:strRef>
              <c:f>'female (2)'!$B$46</c:f>
              <c:strCache>
                <c:ptCount val="1"/>
                <c:pt idx="0">
                  <c:v>Variable lnbirth_year (BMI)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(2)'!$C$36:$J$36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(2)'!$C$46:$J$46</c:f>
              <c:numCache>
                <c:formatCode>General</c:formatCode>
                <c:ptCount val="8"/>
                <c:pt idx="0">
                  <c:v>-0.27653012919309106</c:v>
                </c:pt>
                <c:pt idx="1">
                  <c:v>-2.5273060514777512E-2</c:v>
                </c:pt>
                <c:pt idx="2">
                  <c:v>-0.23493460156119994</c:v>
                </c:pt>
                <c:pt idx="3">
                  <c:v>0.40916865334928687</c:v>
                </c:pt>
                <c:pt idx="4">
                  <c:v>0.45318888293664727</c:v>
                </c:pt>
                <c:pt idx="5">
                  <c:v>-5.6967502085928601E-2</c:v>
                </c:pt>
                <c:pt idx="6">
                  <c:v>3.464533416650184E-2</c:v>
                </c:pt>
                <c:pt idx="7">
                  <c:v>-0.20744501240384849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DB-410B-A810-C7449D64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00688"/>
        <c:axId val="639897736"/>
      </c:lineChart>
      <c:catAx>
        <c:axId val="6399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97736"/>
        <c:crosses val="autoZero"/>
        <c:auto val="1"/>
        <c:lblAlgn val="ctr"/>
        <c:lblOffset val="100"/>
        <c:noMultiLvlLbl val="0"/>
      </c:catAx>
      <c:valAx>
        <c:axId val="63989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'female (2)'!$B$3</c:f>
              <c:strCache>
                <c:ptCount val="1"/>
                <c:pt idx="0">
                  <c:v>Linear (lnBMI)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(2)'!$C$3:$N$3</c:f>
              <c:numCache>
                <c:formatCode>General</c:formatCode>
                <c:ptCount val="12"/>
                <c:pt idx="0">
                  <c:v>24.405325094583691</c:v>
                </c:pt>
                <c:pt idx="1">
                  <c:v>24.618569945004946</c:v>
                </c:pt>
                <c:pt idx="2">
                  <c:v>25.087904882355797</c:v>
                </c:pt>
                <c:pt idx="3">
                  <c:v>25.583788687753255</c:v>
                </c:pt>
                <c:pt idx="4">
                  <c:v>26.045421354812476</c:v>
                </c:pt>
                <c:pt idx="5">
                  <c:v>26.736449556767806</c:v>
                </c:pt>
                <c:pt idx="6">
                  <c:v>27.072222076819763</c:v>
                </c:pt>
                <c:pt idx="7">
                  <c:v>27.329344699952788</c:v>
                </c:pt>
                <c:pt idx="8">
                  <c:v>29.100087419521731</c:v>
                </c:pt>
                <c:pt idx="9">
                  <c:v>30.468749344545536</c:v>
                </c:pt>
                <c:pt idx="10">
                  <c:v>32.886118346230575</c:v>
                </c:pt>
                <c:pt idx="11">
                  <c:v>35.480573234796942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E-4F03-94F7-1332C192E7EE}"/>
            </c:ext>
          </c:extLst>
        </c:ser>
        <c:ser>
          <c:idx val="2"/>
          <c:order val="2"/>
          <c:tx>
            <c:strRef>
              <c:f>'female (2)'!$B$4</c:f>
              <c:strCache>
                <c:ptCount val="1"/>
                <c:pt idx="0">
                  <c:v>lnperiod (lnBMI)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(2)'!$C$4:$N$4</c:f>
              <c:numCache>
                <c:formatCode>General</c:formatCode>
                <c:ptCount val="12"/>
                <c:pt idx="0">
                  <c:v>24.089405394870276</c:v>
                </c:pt>
                <c:pt idx="1">
                  <c:v>24.375930406296501</c:v>
                </c:pt>
                <c:pt idx="2">
                  <c:v>24.971840198762663</c:v>
                </c:pt>
                <c:pt idx="3">
                  <c:v>25.555359762438187</c:v>
                </c:pt>
                <c:pt idx="4">
                  <c:v>26.068979821550915</c:v>
                </c:pt>
                <c:pt idx="5">
                  <c:v>26.784687590521642</c:v>
                </c:pt>
                <c:pt idx="6">
                  <c:v>27.109398933221069</c:v>
                </c:pt>
                <c:pt idx="7">
                  <c:v>27.351375904922023</c:v>
                </c:pt>
                <c:pt idx="8">
                  <c:v>28.898059578281803</c:v>
                </c:pt>
                <c:pt idx="9">
                  <c:v>29.934997039566394</c:v>
                </c:pt>
                <c:pt idx="10">
                  <c:v>31.513923584891042</c:v>
                </c:pt>
                <c:pt idx="11">
                  <c:v>32.93495527518764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E-4F03-94F7-1332C192E7EE}"/>
            </c:ext>
          </c:extLst>
        </c:ser>
        <c:ser>
          <c:idx val="3"/>
          <c:order val="3"/>
          <c:tx>
            <c:strRef>
              <c:f>'female (2)'!$B$5</c:f>
              <c:strCache>
                <c:ptCount val="1"/>
                <c:pt idx="0">
                  <c:v>lnperiod (BMI)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(2)'!$C$5:$N$5</c:f>
              <c:numCache>
                <c:formatCode>General</c:formatCode>
                <c:ptCount val="12"/>
                <c:pt idx="0">
                  <c:v>23.9656725582891</c:v>
                </c:pt>
                <c:pt idx="1">
                  <c:v>24.286262225021304</c:v>
                </c:pt>
                <c:pt idx="2">
                  <c:v>24.920085995510028</c:v>
                </c:pt>
                <c:pt idx="3">
                  <c:v>25.498315580121687</c:v>
                </c:pt>
                <c:pt idx="4">
                  <c:v>25.987695287462167</c:v>
                </c:pt>
                <c:pt idx="5">
                  <c:v>26.654401852160092</c:v>
                </c:pt>
                <c:pt idx="6">
                  <c:v>26.978661357380435</c:v>
                </c:pt>
                <c:pt idx="7">
                  <c:v>27.228019225228785</c:v>
                </c:pt>
                <c:pt idx="8">
                  <c:v>28.616815781925045</c:v>
                </c:pt>
                <c:pt idx="9">
                  <c:v>29.513211327738521</c:v>
                </c:pt>
                <c:pt idx="10">
                  <c:v>30.811865100201999</c:v>
                </c:pt>
                <c:pt idx="11">
                  <c:v>31.998076544855387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E-4F03-94F7-1332C192E7EE}"/>
            </c:ext>
          </c:extLst>
        </c:ser>
        <c:ser>
          <c:idx val="4"/>
          <c:order val="4"/>
          <c:tx>
            <c:strRef>
              <c:f>'female (2)'!$B$6</c:f>
              <c:strCache>
                <c:ptCount val="1"/>
                <c:pt idx="0">
                  <c:v>lnbirth_year (lnBMI)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(2)'!$C$6:$N$6</c:f>
              <c:numCache>
                <c:formatCode>General</c:formatCode>
                <c:ptCount val="12"/>
                <c:pt idx="0">
                  <c:v>24.269566329903945</c:v>
                </c:pt>
                <c:pt idx="1">
                  <c:v>24.484925981872756</c:v>
                </c:pt>
                <c:pt idx="2">
                  <c:v>24.976148922479517</c:v>
                </c:pt>
                <c:pt idx="3">
                  <c:v>25.500115042035308</c:v>
                </c:pt>
                <c:pt idx="4">
                  <c:v>25.996938993074671</c:v>
                </c:pt>
                <c:pt idx="5">
                  <c:v>26.743176766602673</c:v>
                </c:pt>
                <c:pt idx="6">
                  <c:v>27.110413083102198</c:v>
                </c:pt>
                <c:pt idx="7">
                  <c:v>27.395933045130231</c:v>
                </c:pt>
                <c:pt idx="8">
                  <c:v>29.481117261721284</c:v>
                </c:pt>
                <c:pt idx="9">
                  <c:v>31.218371355756325</c:v>
                </c:pt>
                <c:pt idx="10">
                  <c:v>34.545018481889478</c:v>
                </c:pt>
                <c:pt idx="11">
                  <c:v>38.521373646001969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E-4F03-94F7-1332C192E7EE}"/>
            </c:ext>
          </c:extLst>
        </c:ser>
        <c:ser>
          <c:idx val="5"/>
          <c:order val="5"/>
          <c:tx>
            <c:strRef>
              <c:f>'female (2)'!$B$7</c:f>
              <c:strCache>
                <c:ptCount val="1"/>
                <c:pt idx="0">
                  <c:v>lnbirth_year (BMI)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(2)'!$C$7:$N$7</c:f>
              <c:numCache>
                <c:formatCode>General</c:formatCode>
                <c:ptCount val="12"/>
                <c:pt idx="0">
                  <c:v>24.062717463115234</c:v>
                </c:pt>
                <c:pt idx="1">
                  <c:v>24.319131885706955</c:v>
                </c:pt>
                <c:pt idx="2">
                  <c:v>24.88715063695826</c:v>
                </c:pt>
                <c:pt idx="3">
                  <c:v>25.473922470583858</c:v>
                </c:pt>
                <c:pt idx="4">
                  <c:v>26.012632937771908</c:v>
                </c:pt>
                <c:pt idx="5">
                  <c:v>26.800668923011472</c:v>
                </c:pt>
                <c:pt idx="6">
                  <c:v>27.179348023951086</c:v>
                </c:pt>
                <c:pt idx="7">
                  <c:v>27.469227748085657</c:v>
                </c:pt>
                <c:pt idx="8">
                  <c:v>29.475603964449196</c:v>
                </c:pt>
                <c:pt idx="9">
                  <c:v>31.016128442603563</c:v>
                </c:pt>
                <c:pt idx="10">
                  <c:v>33.691689985784123</c:v>
                </c:pt>
                <c:pt idx="11">
                  <c:v>36.511492388671051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E-4F03-94F7-1332C192E7EE}"/>
            </c:ext>
          </c:extLst>
        </c:ser>
        <c:ser>
          <c:idx val="6"/>
          <c:order val="6"/>
          <c:tx>
            <c:strRef>
              <c:f>'female (2)'!$B$8</c:f>
              <c:strCache>
                <c:ptCount val="1"/>
                <c:pt idx="0">
                  <c:v>exp period (lnBMI)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(2)'!$C$8:$N$8</c:f>
              <c:numCache>
                <c:formatCode>General</c:formatCode>
                <c:ptCount val="12"/>
                <c:pt idx="0">
                  <c:v>23.80905885177771</c:v>
                </c:pt>
                <c:pt idx="1">
                  <c:v>24.255986612581879</c:v>
                </c:pt>
                <c:pt idx="2">
                  <c:v>25.064183682208139</c:v>
                </c:pt>
                <c:pt idx="3">
                  <c:v>25.736475087936277</c:v>
                </c:pt>
                <c:pt idx="4">
                  <c:v>26.246060565673424</c:v>
                </c:pt>
                <c:pt idx="5">
                  <c:v>26.837665745368273</c:v>
                </c:pt>
                <c:pt idx="6">
                  <c:v>27.057037009303507</c:v>
                </c:pt>
                <c:pt idx="7">
                  <c:v>27.204671426683266</c:v>
                </c:pt>
                <c:pt idx="8">
                  <c:v>27.893050341216398</c:v>
                </c:pt>
                <c:pt idx="9">
                  <c:v>28.146637290430533</c:v>
                </c:pt>
                <c:pt idx="10">
                  <c:v>28.354200834003294</c:v>
                </c:pt>
                <c:pt idx="11">
                  <c:v>28.434090767206865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E-4F03-94F7-1332C192E7EE}"/>
            </c:ext>
          </c:extLst>
        </c:ser>
        <c:ser>
          <c:idx val="7"/>
          <c:order val="7"/>
          <c:tx>
            <c:strRef>
              <c:f>'female (2)'!$B$9</c:f>
              <c:strCache>
                <c:ptCount val="1"/>
                <c:pt idx="0">
                  <c:v>Variable lnperiod (lnBMI)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(2)'!$C$9:$N$9</c:f>
              <c:numCache>
                <c:formatCode>General</c:formatCode>
                <c:ptCount val="12"/>
                <c:pt idx="0">
                  <c:v>24.139195036047415</c:v>
                </c:pt>
                <c:pt idx="1">
                  <c:v>24.420487844640554</c:v>
                </c:pt>
                <c:pt idx="2">
                  <c:v>24.998240945403889</c:v>
                </c:pt>
                <c:pt idx="3">
                  <c:v>25.567783407678487</c:v>
                </c:pt>
                <c:pt idx="4">
                  <c:v>26.066546173411346</c:v>
                </c:pt>
                <c:pt idx="5">
                  <c:v>26.772593782925696</c:v>
                </c:pt>
                <c:pt idx="6">
                  <c:v>27.097585772956016</c:v>
                </c:pt>
                <c:pt idx="7">
                  <c:v>27.339406883598595</c:v>
                </c:pt>
                <c:pt idx="8">
                  <c:v>28.844247635239032</c:v>
                </c:pt>
                <c:pt idx="9">
                  <c:v>29.847688926612875</c:v>
                </c:pt>
                <c:pt idx="10">
                  <c:v>31.369189337860476</c:v>
                </c:pt>
                <c:pt idx="11">
                  <c:v>32.742130340145685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E-4F03-94F7-1332C192E7EE}"/>
            </c:ext>
          </c:extLst>
        </c:ser>
        <c:ser>
          <c:idx val="8"/>
          <c:order val="8"/>
          <c:tx>
            <c:strRef>
              <c:f>'female (2)'!$B$10</c:f>
              <c:strCache>
                <c:ptCount val="1"/>
                <c:pt idx="0">
                  <c:v>Variable lnperiod (BMI)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(2)'!$C$10:$N$10</c:f>
              <c:numCache>
                <c:formatCode>General</c:formatCode>
                <c:ptCount val="12"/>
                <c:pt idx="0">
                  <c:v>23.940300703821347</c:v>
                </c:pt>
                <c:pt idx="1">
                  <c:v>24.266396273816436</c:v>
                </c:pt>
                <c:pt idx="2">
                  <c:v>24.921396203776421</c:v>
                </c:pt>
                <c:pt idx="3">
                  <c:v>25.550070670920494</c:v>
                </c:pt>
                <c:pt idx="4">
                  <c:v>26.086246687645357</c:v>
                </c:pt>
                <c:pt idx="5">
                  <c:v>26.831499088583453</c:v>
                </c:pt>
                <c:pt idx="6">
                  <c:v>27.169402655048614</c:v>
                </c:pt>
                <c:pt idx="7">
                  <c:v>27.418081657755213</c:v>
                </c:pt>
                <c:pt idx="8">
                  <c:v>28.918479867371616</c:v>
                </c:pt>
                <c:pt idx="9">
                  <c:v>29.879735429105374</c:v>
                </c:pt>
                <c:pt idx="10">
                  <c:v>31.2777529065511</c:v>
                </c:pt>
                <c:pt idx="11">
                  <c:v>32.484326289287417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BE-4F03-94F7-1332C192E7EE}"/>
            </c:ext>
          </c:extLst>
        </c:ser>
        <c:ser>
          <c:idx val="9"/>
          <c:order val="9"/>
          <c:tx>
            <c:strRef>
              <c:f>'female (2)'!$B$11</c:f>
              <c:strCache>
                <c:ptCount val="1"/>
                <c:pt idx="0">
                  <c:v>Variable lnbirth_year (lnBMI)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(2)'!$C$11:$N$11</c:f>
              <c:numCache>
                <c:formatCode>General</c:formatCode>
                <c:ptCount val="12"/>
                <c:pt idx="0">
                  <c:v>24.262506617616172</c:v>
                </c:pt>
                <c:pt idx="1">
                  <c:v>24.493040816783676</c:v>
                </c:pt>
                <c:pt idx="2">
                  <c:v>24.995694384059853</c:v>
                </c:pt>
                <c:pt idx="3">
                  <c:v>25.525065678209565</c:v>
                </c:pt>
                <c:pt idx="4">
                  <c:v>26.014205185321281</c:v>
                </c:pt>
                <c:pt idx="5">
                  <c:v>26.749440648920491</c:v>
                </c:pt>
                <c:pt idx="6">
                  <c:v>27.107182597414166</c:v>
                </c:pt>
                <c:pt idx="7">
                  <c:v>27.38108641593838</c:v>
                </c:pt>
                <c:pt idx="8">
                  <c:v>29.262813545956458</c:v>
                </c:pt>
                <c:pt idx="9">
                  <c:v>30.711296938865889</c:v>
                </c:pt>
                <c:pt idx="10">
                  <c:v>33.254630055694165</c:v>
                </c:pt>
                <c:pt idx="11">
                  <c:v>35.959468443696551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BE-4F03-94F7-1332C192E7EE}"/>
            </c:ext>
          </c:extLst>
        </c:ser>
        <c:ser>
          <c:idx val="10"/>
          <c:order val="10"/>
          <c:tx>
            <c:strRef>
              <c:f>'female (2)'!$B$12</c:f>
              <c:strCache>
                <c:ptCount val="1"/>
                <c:pt idx="0">
                  <c:v>Variable lnbirth_year (BMI)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(2)'!$C$12:$N$12</c:f>
              <c:numCache>
                <c:formatCode>General</c:formatCode>
                <c:ptCount val="12"/>
                <c:pt idx="0">
                  <c:v>24.083029706802318</c:v>
                </c:pt>
                <c:pt idx="1">
                  <c:v>24.349611509950883</c:v>
                </c:pt>
                <c:pt idx="2">
                  <c:v>24.919134881154942</c:v>
                </c:pt>
                <c:pt idx="3">
                  <c:v>25.504005996545068</c:v>
                </c:pt>
                <c:pt idx="4">
                  <c:v>26.030723594129633</c:v>
                </c:pt>
                <c:pt idx="5">
                  <c:v>26.80739939960338</c:v>
                </c:pt>
                <c:pt idx="6">
                  <c:v>27.179170617299476</c:v>
                </c:pt>
                <c:pt idx="7">
                  <c:v>27.460369718598923</c:v>
                </c:pt>
                <c:pt idx="8">
                  <c:v>29.318822808560263</c:v>
                </c:pt>
                <c:pt idx="9">
                  <c:v>30.673600510132029</c:v>
                </c:pt>
                <c:pt idx="10">
                  <c:v>32.904554185849094</c:v>
                </c:pt>
                <c:pt idx="11">
                  <c:v>35.100152909150317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BE-4F03-94F7-1332C192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23512"/>
        <c:axId val="631526136"/>
      </c:scatterChart>
      <c:scatterChart>
        <c:scatterStyle val="smoothMarker"/>
        <c:varyColors val="0"/>
        <c:ser>
          <c:idx val="11"/>
          <c:order val="11"/>
          <c:spPr>
            <a:ln w="19050" cap="rnd">
              <a:solidFill>
                <a:schemeClr val="bg1">
                  <a:lumMod val="5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'female (2)'!$P$4:$P$5</c:f>
              <c:numCache>
                <c:formatCode>General</c:formatCode>
                <c:ptCount val="2"/>
                <c:pt idx="0">
                  <c:v>2050</c:v>
                </c:pt>
                <c:pt idx="1">
                  <c:v>2050</c:v>
                </c:pt>
              </c:numCache>
            </c:numRef>
          </c:xVal>
          <c:yVal>
            <c:numRef>
              <c:f>'female (2)'!$Q$4:$Q$5</c:f>
              <c:numCache>
                <c:formatCode>General</c:formatCode>
                <c:ptCount val="2"/>
                <c:pt idx="0">
                  <c:v>33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D-4A47-BB5C-B2F1ADB5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37888"/>
        <c:axId val="759231984"/>
      </c:scatterChart>
      <c:scatterChart>
        <c:scatterStyle val="lineMarker"/>
        <c:varyColors val="0"/>
        <c:ser>
          <c:idx val="0"/>
          <c:order val="0"/>
          <c:tx>
            <c:strRef>
              <c:f>'female (2)'!$B$2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'female (2)'!$P$2:$W$2</c:f>
                <c:numCache>
                  <c:formatCode>General</c:formatCode>
                  <c:ptCount val="8"/>
                  <c:pt idx="0">
                    <c:v>0.43535887787693678</c:v>
                  </c:pt>
                  <c:pt idx="1">
                    <c:v>0.36165668795977618</c:v>
                  </c:pt>
                  <c:pt idx="2">
                    <c:v>0.38885707431760597</c:v>
                  </c:pt>
                  <c:pt idx="3">
                    <c:v>0.44814524705358533</c:v>
                  </c:pt>
                  <c:pt idx="4">
                    <c:v>0.45668048925704408</c:v>
                  </c:pt>
                  <c:pt idx="5">
                    <c:v>0.50159067571535765</c:v>
                  </c:pt>
                  <c:pt idx="6">
                    <c:v>0.62627374718804341</c:v>
                  </c:pt>
                  <c:pt idx="7">
                    <c:v>0.45716027699088979</c:v>
                  </c:pt>
                </c:numCache>
              </c:numRef>
            </c:plus>
            <c:minus>
              <c:numRef>
                <c:f>'female (2)'!$P$2:$W$2</c:f>
                <c:numCache>
                  <c:formatCode>General</c:formatCode>
                  <c:ptCount val="8"/>
                  <c:pt idx="0">
                    <c:v>0.43535887787693678</c:v>
                  </c:pt>
                  <c:pt idx="1">
                    <c:v>0.36165668795977618</c:v>
                  </c:pt>
                  <c:pt idx="2">
                    <c:v>0.38885707431760597</c:v>
                  </c:pt>
                  <c:pt idx="3">
                    <c:v>0.44814524705358533</c:v>
                  </c:pt>
                  <c:pt idx="4">
                    <c:v>0.45668048925704408</c:v>
                  </c:pt>
                  <c:pt idx="5">
                    <c:v>0.50159067571535765</c:v>
                  </c:pt>
                  <c:pt idx="6">
                    <c:v>0.62627374718804341</c:v>
                  </c:pt>
                  <c:pt idx="7">
                    <c:v>0.45716027699088979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'female (2)'!$C$1:$N$1</c:f>
              <c:numCache>
                <c:formatCode>General</c:formatCode>
                <c:ptCount val="12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  <c:pt idx="8">
                  <c:v>2035</c:v>
                </c:pt>
                <c:pt idx="9">
                  <c:v>2050</c:v>
                </c:pt>
                <c:pt idx="10">
                  <c:v>2075</c:v>
                </c:pt>
                <c:pt idx="11">
                  <c:v>2100</c:v>
                </c:pt>
              </c:numCache>
            </c:numRef>
          </c:xVal>
          <c:yVal>
            <c:numRef>
              <c:f>'female (2)'!$C$2:$N$2</c:f>
              <c:numCache>
                <c:formatCode>General</c:formatCode>
                <c:ptCount val="12"/>
                <c:pt idx="0">
                  <c:v>23.806499577609227</c:v>
                </c:pt>
                <c:pt idx="1">
                  <c:v>24.324338449436105</c:v>
                </c:pt>
                <c:pt idx="2">
                  <c:v>24.684200279593743</c:v>
                </c:pt>
                <c:pt idx="3">
                  <c:v>25.913174649894355</c:v>
                </c:pt>
                <c:pt idx="4">
                  <c:v>26.48391247706628</c:v>
                </c:pt>
                <c:pt idx="5">
                  <c:v>26.750431897517451</c:v>
                </c:pt>
                <c:pt idx="6">
                  <c:v>27.213815951465978</c:v>
                </c:pt>
                <c:pt idx="7">
                  <c:v>27.252924706195074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E-4F03-94F7-1332C192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37888"/>
        <c:axId val="759231984"/>
      </c:scatterChart>
      <c:valAx>
        <c:axId val="631526136"/>
        <c:scaling>
          <c:orientation val="minMax"/>
          <c:max val="33"/>
          <c:min val="23"/>
        </c:scaling>
        <c:delete val="1"/>
        <c:axPos val="r"/>
        <c:numFmt formatCode="General" sourceLinked="1"/>
        <c:majorTickMark val="out"/>
        <c:minorTickMark val="none"/>
        <c:tickLblPos val="nextTo"/>
        <c:crossAx val="631523512"/>
        <c:crosses val="max"/>
        <c:crossBetween val="midCat"/>
      </c:valAx>
      <c:valAx>
        <c:axId val="631523512"/>
        <c:scaling>
          <c:orientation val="minMax"/>
          <c:max val="2100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26136"/>
        <c:crosses val="autoZero"/>
        <c:crossBetween val="midCat"/>
      </c:valAx>
      <c:valAx>
        <c:axId val="759231984"/>
        <c:scaling>
          <c:orientation val="minMax"/>
          <c:max val="33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37888"/>
        <c:crosses val="autoZero"/>
        <c:crossBetween val="midCat"/>
      </c:valAx>
      <c:valAx>
        <c:axId val="7592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2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'female (2)'!$B$26</c:f>
              <c:strCache>
                <c:ptCount val="1"/>
                <c:pt idx="0">
                  <c:v>Linear (lnBMI)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(2)'!$C$26:$J$26</c:f>
              <c:numCache>
                <c:formatCode>General</c:formatCode>
                <c:ptCount val="8"/>
                <c:pt idx="0">
                  <c:v>0.59882551697446473</c:v>
                </c:pt>
                <c:pt idx="1">
                  <c:v>0.29423149556884098</c:v>
                </c:pt>
                <c:pt idx="2">
                  <c:v>0.40370460276205478</c:v>
                </c:pt>
                <c:pt idx="3">
                  <c:v>0.3293859621410995</c:v>
                </c:pt>
                <c:pt idx="4">
                  <c:v>0.43849112225380438</c:v>
                </c:pt>
                <c:pt idx="5">
                  <c:v>1.3982340749645772E-2</c:v>
                </c:pt>
                <c:pt idx="6">
                  <c:v>0.14159387464621531</c:v>
                </c:pt>
                <c:pt idx="7">
                  <c:v>7.6419993757713911E-2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8-4466-88AE-C90A7DD587B6}"/>
            </c:ext>
          </c:extLst>
        </c:ser>
        <c:ser>
          <c:idx val="1"/>
          <c:order val="1"/>
          <c:tx>
            <c:strRef>
              <c:f>'female (2)'!$B$27</c:f>
              <c:strCache>
                <c:ptCount val="1"/>
                <c:pt idx="0">
                  <c:v>lnperiod (lnBMI)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(2)'!$C$27:$J$27</c:f>
              <c:numCache>
                <c:formatCode>General</c:formatCode>
                <c:ptCount val="8"/>
                <c:pt idx="0">
                  <c:v>0.28290581726104946</c:v>
                </c:pt>
                <c:pt idx="1">
                  <c:v>5.1591956860395527E-2</c:v>
                </c:pt>
                <c:pt idx="2">
                  <c:v>0.28763991916892095</c:v>
                </c:pt>
                <c:pt idx="3">
                  <c:v>0.35781488745616841</c:v>
                </c:pt>
                <c:pt idx="4">
                  <c:v>0.41493265551536496</c:v>
                </c:pt>
                <c:pt idx="5">
                  <c:v>3.4255693004190846E-2</c:v>
                </c:pt>
                <c:pt idx="6">
                  <c:v>0.10441701824490934</c:v>
                </c:pt>
                <c:pt idx="7">
                  <c:v>9.8451198726948519E-2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8-4466-88AE-C90A7DD587B6}"/>
            </c:ext>
          </c:extLst>
        </c:ser>
        <c:ser>
          <c:idx val="2"/>
          <c:order val="2"/>
          <c:tx>
            <c:strRef>
              <c:f>'female (2)'!$B$28</c:f>
              <c:strCache>
                <c:ptCount val="1"/>
                <c:pt idx="0">
                  <c:v>lnperiod (BMI)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(2)'!$C$28:$J$28</c:f>
              <c:numCache>
                <c:formatCode>General</c:formatCode>
                <c:ptCount val="8"/>
                <c:pt idx="0">
                  <c:v>0.15917298067987318</c:v>
                </c:pt>
                <c:pt idx="1">
                  <c:v>3.8076224414801629E-2</c:v>
                </c:pt>
                <c:pt idx="2">
                  <c:v>0.23588571591628593</c:v>
                </c:pt>
                <c:pt idx="3">
                  <c:v>0.41485906977266751</c:v>
                </c:pt>
                <c:pt idx="4">
                  <c:v>0.49621718960411343</c:v>
                </c:pt>
                <c:pt idx="5">
                  <c:v>9.6030045357359484E-2</c:v>
                </c:pt>
                <c:pt idx="6">
                  <c:v>0.23515459408554307</c:v>
                </c:pt>
                <c:pt idx="7">
                  <c:v>2.4905480966289417E-2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8-4466-88AE-C90A7DD587B6}"/>
            </c:ext>
          </c:extLst>
        </c:ser>
        <c:ser>
          <c:idx val="3"/>
          <c:order val="3"/>
          <c:tx>
            <c:strRef>
              <c:f>'female (2)'!$B$29</c:f>
              <c:strCache>
                <c:ptCount val="1"/>
                <c:pt idx="0">
                  <c:v>lnbirth_year (lnBMI)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(2)'!$C$29:$J$29</c:f>
              <c:numCache>
                <c:formatCode>General</c:formatCode>
                <c:ptCount val="8"/>
                <c:pt idx="0">
                  <c:v>0.4630667522947185</c:v>
                </c:pt>
                <c:pt idx="1">
                  <c:v>0.1605875324366508</c:v>
                </c:pt>
                <c:pt idx="2">
                  <c:v>0.29194864288577449</c:v>
                </c:pt>
                <c:pt idx="3">
                  <c:v>0.41305960785904716</c:v>
                </c:pt>
                <c:pt idx="4">
                  <c:v>0.48697348399160845</c:v>
                </c:pt>
                <c:pt idx="5">
                  <c:v>7.2551309147783627E-3</c:v>
                </c:pt>
                <c:pt idx="6">
                  <c:v>0.10340286836377999</c:v>
                </c:pt>
                <c:pt idx="7">
                  <c:v>0.1430083389351573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8-4466-88AE-C90A7DD587B6}"/>
            </c:ext>
          </c:extLst>
        </c:ser>
        <c:ser>
          <c:idx val="4"/>
          <c:order val="4"/>
          <c:tx>
            <c:strRef>
              <c:f>'female (2)'!$B$30</c:f>
              <c:strCache>
                <c:ptCount val="1"/>
                <c:pt idx="0">
                  <c:v>lnbirth_year (BMI)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(2)'!$C$30:$J$30</c:f>
              <c:numCache>
                <c:formatCode>General</c:formatCode>
                <c:ptCount val="8"/>
                <c:pt idx="0">
                  <c:v>0.25621788550600755</c:v>
                </c:pt>
                <c:pt idx="1">
                  <c:v>5.206563729149849E-3</c:v>
                </c:pt>
                <c:pt idx="2">
                  <c:v>0.20295035736451794</c:v>
                </c:pt>
                <c:pt idx="3">
                  <c:v>0.43925217931049687</c:v>
                </c:pt>
                <c:pt idx="4">
                  <c:v>0.47127953929437183</c:v>
                </c:pt>
                <c:pt idx="5">
                  <c:v>5.0237025494020315E-2</c:v>
                </c:pt>
                <c:pt idx="6">
                  <c:v>3.4467927514892693E-2</c:v>
                </c:pt>
                <c:pt idx="7">
                  <c:v>0.21630304189058336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8-4466-88AE-C90A7DD587B6}"/>
            </c:ext>
          </c:extLst>
        </c:ser>
        <c:ser>
          <c:idx val="5"/>
          <c:order val="5"/>
          <c:tx>
            <c:strRef>
              <c:f>'female (2)'!$B$31</c:f>
              <c:strCache>
                <c:ptCount val="1"/>
                <c:pt idx="0">
                  <c:v>exp period (lnBMI)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(2)'!$C$31:$J$31</c:f>
              <c:numCache>
                <c:formatCode>General</c:formatCode>
                <c:ptCount val="8"/>
                <c:pt idx="0">
                  <c:v>2.5592741684832276E-3</c:v>
                </c:pt>
                <c:pt idx="1">
                  <c:v>6.8351836854226633E-2</c:v>
                </c:pt>
                <c:pt idx="2">
                  <c:v>0.37998340261439623</c:v>
                </c:pt>
                <c:pt idx="3">
                  <c:v>0.17669956195807757</c:v>
                </c:pt>
                <c:pt idx="4">
                  <c:v>0.23785191139285544</c:v>
                </c:pt>
                <c:pt idx="5">
                  <c:v>8.7233847850821888E-2</c:v>
                </c:pt>
                <c:pt idx="6">
                  <c:v>0.15677894216247168</c:v>
                </c:pt>
                <c:pt idx="7">
                  <c:v>4.8253279511808245E-2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8-4466-88AE-C90A7DD587B6}"/>
            </c:ext>
          </c:extLst>
        </c:ser>
        <c:ser>
          <c:idx val="6"/>
          <c:order val="6"/>
          <c:tx>
            <c:strRef>
              <c:f>'female (2)'!$B$32</c:f>
              <c:strCache>
                <c:ptCount val="1"/>
                <c:pt idx="0">
                  <c:v>Variable lnperiod (lnBMI)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(2)'!$C$32:$J$32</c:f>
              <c:numCache>
                <c:formatCode>General</c:formatCode>
                <c:ptCount val="8"/>
                <c:pt idx="0">
                  <c:v>0.33269545843818804</c:v>
                </c:pt>
                <c:pt idx="1">
                  <c:v>9.6149395204449206E-2</c:v>
                </c:pt>
                <c:pt idx="2">
                  <c:v>0.31404066581014689</c:v>
                </c:pt>
                <c:pt idx="3">
                  <c:v>0.34539124221586803</c:v>
                </c:pt>
                <c:pt idx="4">
                  <c:v>0.41736630365493355</c:v>
                </c:pt>
                <c:pt idx="5">
                  <c:v>2.2161885408245041E-2</c:v>
                </c:pt>
                <c:pt idx="6">
                  <c:v>0.1162301785099622</c:v>
                </c:pt>
                <c:pt idx="7">
                  <c:v>8.6482177403521376E-2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8-4466-88AE-C90A7DD587B6}"/>
            </c:ext>
          </c:extLst>
        </c:ser>
        <c:ser>
          <c:idx val="7"/>
          <c:order val="7"/>
          <c:tx>
            <c:strRef>
              <c:f>'female (2)'!$B$33</c:f>
              <c:strCache>
                <c:ptCount val="1"/>
                <c:pt idx="0">
                  <c:v>Variable lnperiod (BMI)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(2)'!$C$33:$J$33</c:f>
              <c:numCache>
                <c:formatCode>General</c:formatCode>
                <c:ptCount val="8"/>
                <c:pt idx="0">
                  <c:v>0.13380112621211993</c:v>
                </c:pt>
                <c:pt idx="1">
                  <c:v>5.7942175619668745E-2</c:v>
                </c:pt>
                <c:pt idx="2">
                  <c:v>0.23719592418267865</c:v>
                </c:pt>
                <c:pt idx="3">
                  <c:v>0.36310397897386082</c:v>
                </c:pt>
                <c:pt idx="4">
                  <c:v>0.39766578942092323</c:v>
                </c:pt>
                <c:pt idx="5">
                  <c:v>8.1067191066001243E-2</c:v>
                </c:pt>
                <c:pt idx="6">
                  <c:v>4.4413296417364023E-2</c:v>
                </c:pt>
                <c:pt idx="7">
                  <c:v>0.16515695156013876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8-4466-88AE-C90A7DD587B6}"/>
            </c:ext>
          </c:extLst>
        </c:ser>
        <c:ser>
          <c:idx val="8"/>
          <c:order val="8"/>
          <c:tx>
            <c:strRef>
              <c:f>'female (2)'!$B$34</c:f>
              <c:strCache>
                <c:ptCount val="1"/>
                <c:pt idx="0">
                  <c:v>Variable lnbirth_year (lnBMI)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(2)'!$C$34:$J$34</c:f>
              <c:numCache>
                <c:formatCode>General</c:formatCode>
                <c:ptCount val="8"/>
                <c:pt idx="0">
                  <c:v>0.45600704000694492</c:v>
                </c:pt>
                <c:pt idx="1">
                  <c:v>0.16870236734757071</c:v>
                </c:pt>
                <c:pt idx="2">
                  <c:v>0.31149410446611014</c:v>
                </c:pt>
                <c:pt idx="3">
                  <c:v>0.3881089716847903</c:v>
                </c:pt>
                <c:pt idx="4">
                  <c:v>0.46970729174499937</c:v>
                </c:pt>
                <c:pt idx="5">
                  <c:v>9.9124859696075873E-4</c:v>
                </c:pt>
                <c:pt idx="6">
                  <c:v>0.10663335405181229</c:v>
                </c:pt>
                <c:pt idx="7">
                  <c:v>0.12816170974330632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8-4466-88AE-C90A7DD587B6}"/>
            </c:ext>
          </c:extLst>
        </c:ser>
        <c:ser>
          <c:idx val="9"/>
          <c:order val="9"/>
          <c:tx>
            <c:strRef>
              <c:f>'female (2)'!$B$35</c:f>
              <c:strCache>
                <c:ptCount val="1"/>
                <c:pt idx="0">
                  <c:v>Variable lnbirth_year (BMI)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'female (2)'!$C$25:$J$25</c:f>
              <c:numCache>
                <c:formatCode>General</c:formatCode>
                <c:ptCount val="8"/>
                <c:pt idx="0">
                  <c:v>1980</c:v>
                </c:pt>
                <c:pt idx="1">
                  <c:v>1983</c:v>
                </c:pt>
                <c:pt idx="2">
                  <c:v>1989</c:v>
                </c:pt>
                <c:pt idx="3">
                  <c:v>1995</c:v>
                </c:pt>
                <c:pt idx="4">
                  <c:v>2000</c:v>
                </c:pt>
                <c:pt idx="5">
                  <c:v>2008</c:v>
                </c:pt>
                <c:pt idx="6">
                  <c:v>2012</c:v>
                </c:pt>
                <c:pt idx="7">
                  <c:v>2015</c:v>
                </c:pt>
              </c:numCache>
            </c:numRef>
          </c:cat>
          <c:val>
            <c:numRef>
              <c:f>'female (2)'!$C$35:$J$35</c:f>
              <c:numCache>
                <c:formatCode>General</c:formatCode>
                <c:ptCount val="8"/>
                <c:pt idx="0">
                  <c:v>0.27653012919309106</c:v>
                </c:pt>
                <c:pt idx="1">
                  <c:v>2.5273060514777512E-2</c:v>
                </c:pt>
                <c:pt idx="2">
                  <c:v>0.23493460156119994</c:v>
                </c:pt>
                <c:pt idx="3">
                  <c:v>0.40916865334928687</c:v>
                </c:pt>
                <c:pt idx="4">
                  <c:v>0.45318888293664727</c:v>
                </c:pt>
                <c:pt idx="5">
                  <c:v>5.6967502085928601E-2</c:v>
                </c:pt>
                <c:pt idx="6">
                  <c:v>3.464533416650184E-2</c:v>
                </c:pt>
                <c:pt idx="7">
                  <c:v>0.20744501240384849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8-4466-88AE-C90A7DD5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39208"/>
        <c:axId val="595334288"/>
      </c:lineChart>
      <c:catAx>
        <c:axId val="5953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34288"/>
        <c:crosses val="autoZero"/>
        <c:auto val="1"/>
        <c:lblAlgn val="ctr"/>
        <c:lblOffset val="100"/>
        <c:noMultiLvlLbl val="0"/>
      </c:catAx>
      <c:valAx>
        <c:axId val="5953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3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'female (2)'!$L$3:$L$12</c:f>
              <c:numCache>
                <c:formatCode>General</c:formatCode>
                <c:ptCount val="10"/>
                <c:pt idx="0">
                  <c:v>30.468749344545536</c:v>
                </c:pt>
                <c:pt idx="1">
                  <c:v>29.934997039566394</c:v>
                </c:pt>
                <c:pt idx="2">
                  <c:v>29.513211327738521</c:v>
                </c:pt>
                <c:pt idx="3">
                  <c:v>31.218371355756325</c:v>
                </c:pt>
                <c:pt idx="4">
                  <c:v>31.016128442603563</c:v>
                </c:pt>
                <c:pt idx="5">
                  <c:v>28.146637290430533</c:v>
                </c:pt>
                <c:pt idx="6">
                  <c:v>29.847688926612875</c:v>
                </c:pt>
                <c:pt idx="7">
                  <c:v>29.879735429105374</c:v>
                </c:pt>
                <c:pt idx="8">
                  <c:v>30.711296938865889</c:v>
                </c:pt>
                <c:pt idx="9">
                  <c:v>30.673600510132029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F-4877-A327-7209DD67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88528"/>
        <c:axId val="686087544"/>
      </c:scatterChart>
      <c:valAx>
        <c:axId val="6860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87544"/>
        <c:crosses val="autoZero"/>
        <c:crossBetween val="midCat"/>
      </c:valAx>
      <c:valAx>
        <c:axId val="6860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'female (2)'!$J$1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'female (2)'!$B$3:$B$12</c:f>
              <c:strCache>
                <c:ptCount val="10"/>
                <c:pt idx="0">
                  <c:v>Linear (lnBMI)</c:v>
                </c:pt>
                <c:pt idx="1">
                  <c:v>lnperiod (lnBMI)</c:v>
                </c:pt>
                <c:pt idx="2">
                  <c:v>lnperiod (BMI)</c:v>
                </c:pt>
                <c:pt idx="3">
                  <c:v>lnbirth_year (lnBMI)</c:v>
                </c:pt>
                <c:pt idx="4">
                  <c:v>lnbirth_year (BMI)</c:v>
                </c:pt>
                <c:pt idx="5">
                  <c:v>exp period (lnBMI)</c:v>
                </c:pt>
                <c:pt idx="6">
                  <c:v>Variable lnperiod (lnBMI)</c:v>
                </c:pt>
                <c:pt idx="7">
                  <c:v>Variable lnperiod (BMI)</c:v>
                </c:pt>
                <c:pt idx="8">
                  <c:v>Variable lnbirth_year (lnBMI)</c:v>
                </c:pt>
                <c:pt idx="9">
                  <c:v>Variable lnbirth_year (BMI)</c:v>
                </c:pt>
              </c:strCache>
            </c:strRef>
          </c:cat>
          <c:val>
            <c:numRef>
              <c:f>'female (2)'!$J$3:$J$12</c:f>
              <c:numCache>
                <c:formatCode>General</c:formatCode>
                <c:ptCount val="10"/>
                <c:pt idx="0">
                  <c:v>27.329344699952788</c:v>
                </c:pt>
                <c:pt idx="1">
                  <c:v>27.351375904922023</c:v>
                </c:pt>
                <c:pt idx="2">
                  <c:v>27.228019225228785</c:v>
                </c:pt>
                <c:pt idx="3">
                  <c:v>27.395933045130231</c:v>
                </c:pt>
                <c:pt idx="4">
                  <c:v>27.469227748085657</c:v>
                </c:pt>
                <c:pt idx="5">
                  <c:v>27.204671426683266</c:v>
                </c:pt>
                <c:pt idx="6">
                  <c:v>27.339406883598595</c:v>
                </c:pt>
                <c:pt idx="7">
                  <c:v>27.418081657755213</c:v>
                </c:pt>
                <c:pt idx="8">
                  <c:v>27.38108641593838</c:v>
                </c:pt>
                <c:pt idx="9">
                  <c:v>27.460369718598923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A0-48C9-AF7D-653A2FC534A9}"/>
            </c:ext>
          </c:extLst>
        </c:ser>
        <c:ser>
          <c:idx val="0"/>
          <c:order val="1"/>
          <c:tx>
            <c:strRef>
              <c:f>'female (2)'!$K$1:$K$2</c:f>
              <c:strCache>
                <c:ptCount val="2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'female (2)'!$B$3:$B$12</c:f>
              <c:strCache>
                <c:ptCount val="10"/>
                <c:pt idx="0">
                  <c:v>Linear (lnBMI)</c:v>
                </c:pt>
                <c:pt idx="1">
                  <c:v>lnperiod (lnBMI)</c:v>
                </c:pt>
                <c:pt idx="2">
                  <c:v>lnperiod (BMI)</c:v>
                </c:pt>
                <c:pt idx="3">
                  <c:v>lnbirth_year (lnBMI)</c:v>
                </c:pt>
                <c:pt idx="4">
                  <c:v>lnbirth_year (BMI)</c:v>
                </c:pt>
                <c:pt idx="5">
                  <c:v>exp period (lnBMI)</c:v>
                </c:pt>
                <c:pt idx="6">
                  <c:v>Variable lnperiod (lnBMI)</c:v>
                </c:pt>
                <c:pt idx="7">
                  <c:v>Variable lnperiod (BMI)</c:v>
                </c:pt>
                <c:pt idx="8">
                  <c:v>Variable lnbirth_year (lnBMI)</c:v>
                </c:pt>
                <c:pt idx="9">
                  <c:v>Variable lnbirth_year (BMI)</c:v>
                </c:pt>
              </c:strCache>
            </c:strRef>
          </c:cat>
          <c:val>
            <c:numRef>
              <c:f>'female (2)'!$K$3:$K$12</c:f>
              <c:numCache>
                <c:formatCode>General</c:formatCode>
                <c:ptCount val="10"/>
                <c:pt idx="0">
                  <c:v>29.100087419521731</c:v>
                </c:pt>
                <c:pt idx="1">
                  <c:v>28.898059578281803</c:v>
                </c:pt>
                <c:pt idx="2">
                  <c:v>28.616815781925045</c:v>
                </c:pt>
                <c:pt idx="3">
                  <c:v>29.481117261721284</c:v>
                </c:pt>
                <c:pt idx="4">
                  <c:v>29.475603964449196</c:v>
                </c:pt>
                <c:pt idx="5">
                  <c:v>27.893050341216398</c:v>
                </c:pt>
                <c:pt idx="6">
                  <c:v>28.844247635239032</c:v>
                </c:pt>
                <c:pt idx="7">
                  <c:v>28.918479867371616</c:v>
                </c:pt>
                <c:pt idx="8">
                  <c:v>29.262813545956458</c:v>
                </c:pt>
                <c:pt idx="9">
                  <c:v>29.318822808560263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A0-48C9-AF7D-653A2FC534A9}"/>
            </c:ext>
          </c:extLst>
        </c:ser>
        <c:ser>
          <c:idx val="2"/>
          <c:order val="2"/>
          <c:tx>
            <c:strRef>
              <c:f>'female (2)'!$L$1:$L$2</c:f>
              <c:strCache>
                <c:ptCount val="2"/>
                <c:pt idx="0">
                  <c:v>2050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'female (2)'!$B$3:$B$12</c:f>
              <c:strCache>
                <c:ptCount val="10"/>
                <c:pt idx="0">
                  <c:v>Linear (lnBMI)</c:v>
                </c:pt>
                <c:pt idx="1">
                  <c:v>lnperiod (lnBMI)</c:v>
                </c:pt>
                <c:pt idx="2">
                  <c:v>lnperiod (BMI)</c:v>
                </c:pt>
                <c:pt idx="3">
                  <c:v>lnbirth_year (lnBMI)</c:v>
                </c:pt>
                <c:pt idx="4">
                  <c:v>lnbirth_year (BMI)</c:v>
                </c:pt>
                <c:pt idx="5">
                  <c:v>exp period (lnBMI)</c:v>
                </c:pt>
                <c:pt idx="6">
                  <c:v>Variable lnperiod (lnBMI)</c:v>
                </c:pt>
                <c:pt idx="7">
                  <c:v>Variable lnperiod (BMI)</c:v>
                </c:pt>
                <c:pt idx="8">
                  <c:v>Variable lnbirth_year (lnBMI)</c:v>
                </c:pt>
                <c:pt idx="9">
                  <c:v>Variable lnbirth_year (BMI)</c:v>
                </c:pt>
              </c:strCache>
            </c:strRef>
          </c:cat>
          <c:val>
            <c:numRef>
              <c:f>'female (2)'!$L$3:$L$12</c:f>
              <c:numCache>
                <c:formatCode>General</c:formatCode>
                <c:ptCount val="10"/>
                <c:pt idx="0">
                  <c:v>30.468749344545536</c:v>
                </c:pt>
                <c:pt idx="1">
                  <c:v>29.934997039566394</c:v>
                </c:pt>
                <c:pt idx="2">
                  <c:v>29.513211327738521</c:v>
                </c:pt>
                <c:pt idx="3">
                  <c:v>31.218371355756325</c:v>
                </c:pt>
                <c:pt idx="4">
                  <c:v>31.016128442603563</c:v>
                </c:pt>
                <c:pt idx="5">
                  <c:v>28.146637290430533</c:v>
                </c:pt>
                <c:pt idx="6">
                  <c:v>29.847688926612875</c:v>
                </c:pt>
                <c:pt idx="7">
                  <c:v>29.879735429105374</c:v>
                </c:pt>
                <c:pt idx="8">
                  <c:v>30.711296938865889</c:v>
                </c:pt>
                <c:pt idx="9">
                  <c:v>30.673600510132029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A0-48C9-AF7D-653A2FC5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278736"/>
        <c:axId val="679277096"/>
      </c:barChart>
      <c:catAx>
        <c:axId val="679278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77096"/>
        <c:crosses val="autoZero"/>
        <c:auto val="1"/>
        <c:lblAlgn val="ctr"/>
        <c:lblOffset val="100"/>
        <c:noMultiLvlLbl val="0"/>
      </c:catAx>
      <c:valAx>
        <c:axId val="6792770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787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530709</xdr:colOff>
      <xdr:row>0</xdr:row>
      <xdr:rowOff>142089</xdr:rowOff>
    </xdr:from>
    <xdr:to>
      <xdr:col>12</xdr:col>
      <xdr:colOff>279697</xdr:colOff>
      <xdr:row>15</xdr:row>
      <xdr:rowOff>142089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D4F94-94AF-4BF4-9B95-EB437EB7C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48860</xdr:colOff>
      <xdr:row>1</xdr:row>
      <xdr:rowOff>16585</xdr:rowOff>
    </xdr:from>
    <xdr:to>
      <xdr:col>20</xdr:col>
      <xdr:colOff>353660</xdr:colOff>
      <xdr:row>16</xdr:row>
      <xdr:rowOff>16585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5FD74-AC90-4516-8CCC-B0191FBF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494403</xdr:colOff>
      <xdr:row>17</xdr:row>
      <xdr:rowOff>26894</xdr:rowOff>
    </xdr:from>
    <xdr:to>
      <xdr:col>12</xdr:col>
      <xdr:colOff>243391</xdr:colOff>
      <xdr:row>32</xdr:row>
      <xdr:rowOff>25818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11670-408B-49F3-BEDB-5C4A86324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67684</xdr:colOff>
      <xdr:row>16</xdr:row>
      <xdr:rowOff>178845</xdr:rowOff>
    </xdr:from>
    <xdr:to>
      <xdr:col>20</xdr:col>
      <xdr:colOff>372484</xdr:colOff>
      <xdr:row>31</xdr:row>
      <xdr:rowOff>178845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D243F-A8CE-406A-A1B1-296B0EAE7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2748643</xdr:colOff>
      <xdr:row>54</xdr:row>
      <xdr:rowOff>104773</xdr:rowOff>
    </xdr:from>
    <xdr:to>
      <xdr:col>10</xdr:col>
      <xdr:colOff>374197</xdr:colOff>
      <xdr:row>80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67FD18-C648-4F05-9F97-C9F889B6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374194</xdr:colOff>
      <xdr:row>11</xdr:row>
      <xdr:rowOff>186416</xdr:rowOff>
    </xdr:from>
    <xdr:to>
      <xdr:col>22</xdr:col>
      <xdr:colOff>585051</xdr:colOff>
      <xdr:row>50</xdr:row>
      <xdr:rowOff>27116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A43090-B465-48C0-B79A-2C62F1537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1408338</xdr:colOff>
      <xdr:row>40</xdr:row>
      <xdr:rowOff>145595</xdr:rowOff>
    </xdr:from>
    <xdr:to>
      <xdr:col>8</xdr:col>
      <xdr:colOff>489856</xdr:colOff>
      <xdr:row>68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3ADCD-20C6-4204-BFC6-0BE4D7C8C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77560</xdr:rowOff>
    </xdr:from>
    <xdr:to>
      <xdr:col>1</xdr:col>
      <xdr:colOff>625929</xdr:colOff>
      <xdr:row>38</xdr:row>
      <xdr:rowOff>153760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D7B64A-DF24-4879-9CA0-43C9A0B33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279186</xdr:colOff>
      <xdr:row>0</xdr:row>
      <xdr:rowOff>53788</xdr:rowOff>
    </xdr:from>
    <xdr:to>
      <xdr:col>13</xdr:col>
      <xdr:colOff>583986</xdr:colOff>
      <xdr:row>15</xdr:row>
      <xdr:rowOff>26894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64DFA0-614D-4AA4-BD89-9437A348F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1177016</xdr:colOff>
      <xdr:row>52</xdr:row>
      <xdr:rowOff>91166</xdr:rowOff>
    </xdr:from>
    <xdr:to>
      <xdr:col>10</xdr:col>
      <xdr:colOff>571499</xdr:colOff>
      <xdr:row>77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54D8DB-3C12-4420-AD1F-9BA7C96E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1204634</xdr:colOff>
      <xdr:row>16</xdr:row>
      <xdr:rowOff>140715</xdr:rowOff>
    </xdr:from>
    <xdr:to>
      <xdr:col>10</xdr:col>
      <xdr:colOff>389487</xdr:colOff>
      <xdr:row>54</xdr:row>
      <xdr:rowOff>171934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A5E948-F94F-4E07-85BC-4FD48C8EF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145593</xdr:rowOff>
    </xdr:from>
    <xdr:to>
      <xdr:col>7</xdr:col>
      <xdr:colOff>469447</xdr:colOff>
      <xdr:row>66</xdr:row>
      <xdr:rowOff>40818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0FE47-CA41-40F0-BE6F-356B5B00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401252</xdr:colOff>
      <xdr:row>27</xdr:row>
      <xdr:rowOff>67795</xdr:rowOff>
    </xdr:from>
    <xdr:to>
      <xdr:col>20</xdr:col>
      <xdr:colOff>138713</xdr:colOff>
      <xdr:row>41</xdr:row>
      <xdr:rowOff>143994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9326F-84B4-4EE0-9952-564D8FD14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73191</xdr:colOff>
      <xdr:row>1</xdr:row>
      <xdr:rowOff>162005</xdr:rowOff>
    </xdr:from>
    <xdr:to>
      <xdr:col>16</xdr:col>
      <xdr:colOff>377991</xdr:colOff>
      <xdr:row>16</xdr:row>
      <xdr:rowOff>135110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949CA-6BFB-4CBC-AEB3-6F75A6BF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230842</xdr:colOff>
      <xdr:row>21</xdr:row>
      <xdr:rowOff>136151</xdr:rowOff>
    </xdr:from>
    <xdr:to>
      <xdr:col>10</xdr:col>
      <xdr:colOff>531159</xdr:colOff>
      <xdr:row>36</xdr:row>
      <xdr:rowOff>21851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B38C9-D2DD-4543-AFBE-3071A040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305919</xdr:colOff>
      <xdr:row>13</xdr:row>
      <xdr:rowOff>76200</xdr:rowOff>
    </xdr:from>
    <xdr:to>
      <xdr:col>26</xdr:col>
      <xdr:colOff>48746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C62A92-6C68-4571-980A-68EECA46E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230842</xdr:colOff>
      <xdr:row>21</xdr:row>
      <xdr:rowOff>136151</xdr:rowOff>
    </xdr:from>
    <xdr:to>
      <xdr:col>10</xdr:col>
      <xdr:colOff>531159</xdr:colOff>
      <xdr:row>36</xdr:row>
      <xdr:rowOff>21851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773041-F2E2-4EB4-9E78-1FF7E6C79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249627</xdr:colOff>
      <xdr:row>8</xdr:row>
      <xdr:rowOff>118792</xdr:rowOff>
    </xdr:from>
    <xdr:to>
      <xdr:col>21</xdr:col>
      <xdr:colOff>604028</xdr:colOff>
      <xdr:row>33</xdr:row>
      <xdr:rowOff>23543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6E4EA-44B5-486E-89B2-CC235F497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23</xdr:row>
      <xdr:rowOff>95250</xdr:rowOff>
    </xdr:from>
    <xdr:to>
      <xdr:col>10</xdr:col>
      <xdr:colOff>95250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E3EF4-6D77-4D2E-A113-24E2F3E45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A2" t="str">
            <v>exp period (lnBMI)</v>
          </cell>
          <cell r="B2">
            <v>28.846021576892092</v>
          </cell>
          <cell r="D2" t="str">
            <v>exp period (lnBMI)</v>
          </cell>
          <cell r="E2">
            <v>27.893050341216398</v>
          </cell>
        </row>
        <row r="3">
          <cell r="A3" t="str">
            <v>lnbirth_year (lnBMI)</v>
          </cell>
          <cell r="B3">
            <v>28.980050775451481</v>
          </cell>
          <cell r="D3" t="str">
            <v>lnperiod (BMI)</v>
          </cell>
          <cell r="E3">
            <v>28.616815781925045</v>
          </cell>
        </row>
        <row r="4">
          <cell r="A4" t="str">
            <v>lnperiod (lnBMI)</v>
          </cell>
          <cell r="B4">
            <v>29.023351778443189</v>
          </cell>
          <cell r="D4" t="str">
            <v>Variable lnperiod (lnBMI)</v>
          </cell>
          <cell r="E4">
            <v>28.844247635239032</v>
          </cell>
        </row>
        <row r="5">
          <cell r="A5" t="str">
            <v>lnbirth_year (BMI)</v>
          </cell>
          <cell r="B5">
            <v>29.060806225953019</v>
          </cell>
          <cell r="D5" t="str">
            <v>lnperiod (lnBMI)</v>
          </cell>
          <cell r="E5">
            <v>28.898059578281803</v>
          </cell>
        </row>
        <row r="6">
          <cell r="A6" t="str">
            <v>lnperiod (BMI)</v>
          </cell>
          <cell r="B6">
            <v>29.092662735075518</v>
          </cell>
          <cell r="D6" t="str">
            <v>Variable lnperiod (BMI)</v>
          </cell>
          <cell r="E6">
            <v>28.918479867371616</v>
          </cell>
        </row>
        <row r="7">
          <cell r="A7" t="str">
            <v>Variable lnperiod (lnBMI)</v>
          </cell>
          <cell r="B7">
            <v>29.183163609978056</v>
          </cell>
          <cell r="D7" t="str">
            <v>Linear (lnBMI)</v>
          </cell>
          <cell r="E7">
            <v>29.100087419521731</v>
          </cell>
        </row>
        <row r="8">
          <cell r="A8" t="str">
            <v>Variable lnperiod (BMI)</v>
          </cell>
          <cell r="B8">
            <v>29.234150136451529</v>
          </cell>
          <cell r="D8" t="str">
            <v>Variable lnbirth_year (lnBMI)</v>
          </cell>
          <cell r="E8">
            <v>29.262813545956458</v>
          </cell>
        </row>
        <row r="9">
          <cell r="A9" t="str">
            <v>Linear (lnBMI)</v>
          </cell>
          <cell r="B9">
            <v>29.29854364866673</v>
          </cell>
          <cell r="D9" t="str">
            <v>Variable lnbirth_year (BMI)</v>
          </cell>
          <cell r="E9">
            <v>29.318822808560263</v>
          </cell>
        </row>
        <row r="10">
          <cell r="A10" t="str">
            <v>Variable lnbirth_year (lnBMI)</v>
          </cell>
          <cell r="B10">
            <v>29.49129772586803</v>
          </cell>
          <cell r="D10" t="str">
            <v>lnbirth_year (BMI)</v>
          </cell>
          <cell r="E10">
            <v>29.475603964449196</v>
          </cell>
        </row>
        <row r="11">
          <cell r="A11" t="str">
            <v>Variable lnbirth_year (BMI)</v>
          </cell>
          <cell r="B11">
            <v>29.529382240481116</v>
          </cell>
          <cell r="D11" t="str">
            <v>lnbirth_year (lnBMI)</v>
          </cell>
          <cell r="E11">
            <v>29.481117261721284</v>
          </cell>
        </row>
        <row r="17">
          <cell r="A17" t="str">
            <v>lnperiod (lnBMI)</v>
          </cell>
          <cell r="B17">
            <v>29.092662735075518</v>
          </cell>
          <cell r="D17" t="str">
            <v>exp period (lnBMI)</v>
          </cell>
          <cell r="E17">
            <v>28.146637290430533</v>
          </cell>
        </row>
        <row r="18">
          <cell r="A18" t="str">
            <v>lnperiod (BMI)</v>
          </cell>
          <cell r="B18">
            <v>29.183163609978056</v>
          </cell>
          <cell r="D18" t="str">
            <v>lnperiod (BMI)</v>
          </cell>
          <cell r="E18">
            <v>29.513211327738521</v>
          </cell>
        </row>
        <row r="19">
          <cell r="A19" t="str">
            <v>exp period (lnBMI)</v>
          </cell>
          <cell r="B19">
            <v>29.471814691431486</v>
          </cell>
          <cell r="D19" t="str">
            <v>Variable lnperiod (lnBMI)</v>
          </cell>
          <cell r="E19">
            <v>29.847688926612875</v>
          </cell>
        </row>
        <row r="20">
          <cell r="A20" t="str">
            <v>lnbirth_year (lnBMI)</v>
          </cell>
          <cell r="B20">
            <v>29.647941415163363</v>
          </cell>
          <cell r="D20" t="str">
            <v>Variable lnperiod (BMI)</v>
          </cell>
          <cell r="E20">
            <v>29.879735429105374</v>
          </cell>
        </row>
        <row r="21">
          <cell r="A21" t="str">
            <v>lnbirth_year (BMI)</v>
          </cell>
          <cell r="B21">
            <v>29.735416588201264</v>
          </cell>
          <cell r="D21" t="str">
            <v>lnperiod (lnBMI)</v>
          </cell>
          <cell r="E21">
            <v>29.934997039566394</v>
          </cell>
        </row>
        <row r="22">
          <cell r="A22" t="str">
            <v>Variable lnperiod (lnBMI)</v>
          </cell>
          <cell r="B22">
            <v>30.048143922095452</v>
          </cell>
          <cell r="D22" t="str">
            <v>Linear (lnBMI)</v>
          </cell>
          <cell r="E22">
            <v>30.468749344545536</v>
          </cell>
        </row>
        <row r="23">
          <cell r="A23" t="str">
            <v>Variable lnperiod (BMI)</v>
          </cell>
          <cell r="B23">
            <v>30.066233721604871</v>
          </cell>
          <cell r="D23" t="str">
            <v>Variable lnbirth_year (BMI)</v>
          </cell>
          <cell r="E23">
            <v>30.673600510132029</v>
          </cell>
        </row>
        <row r="24">
          <cell r="A24" t="str">
            <v>Linear (lnBMI)</v>
          </cell>
          <cell r="B24">
            <v>30.41087986252732</v>
          </cell>
          <cell r="D24" t="str">
            <v>Variable lnbirth_year (lnBMI)</v>
          </cell>
          <cell r="E24">
            <v>30.711296938865889</v>
          </cell>
        </row>
        <row r="25">
          <cell r="A25" t="str">
            <v>Variable lnbirth_year (BMI)</v>
          </cell>
          <cell r="B25">
            <v>30.663035001755926</v>
          </cell>
          <cell r="D25" t="str">
            <v>lnbirth_year (BMI)</v>
          </cell>
          <cell r="E25">
            <v>31.016128442603563</v>
          </cell>
        </row>
        <row r="26">
          <cell r="A26" t="str">
            <v>Variable lnbirth_year (lnBMI)</v>
          </cell>
          <cell r="B26">
            <v>30.689830705382054</v>
          </cell>
          <cell r="D26" t="str">
            <v>lnbirth_year (lnBMI)</v>
          </cell>
          <cell r="E26">
            <v>31.218371355756325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F7E7-FB02-4E30-A316-585FEFF3AB72}">
  <dimension ref="A1:F30"/>
  <sheetViews>
    <sheetView tabSelected="1" zoomScale="85" zoomScaleNormal="85" workbookViewId="0">
      <selection activeCell="K23" sqref="H1:K23"/>
    </sheetView>
  </sheetViews>
  <sheetFormatPr defaultRowHeight="14.4" x14ac:dyDescent="0.3"/>
  <cols>
    <col min="1" max="1" width="24.5546875" bestFit="1" customWidth="1"/>
    <col min="4" max="4" width="24.5546875" bestFit="1" customWidth="1"/>
    <col min="8" max="8" width="25.88671875" bestFit="1" customWidth="1"/>
  </cols>
  <sheetData>
    <row r="1" spans="1:6" x14ac:dyDescent="0.3">
      <c r="A1" t="s">
        <v>47</v>
      </c>
      <c r="B1">
        <v>2035</v>
      </c>
      <c r="D1" t="s">
        <v>48</v>
      </c>
      <c r="E1">
        <v>2035</v>
      </c>
    </row>
    <row r="2" spans="1:6" x14ac:dyDescent="0.3">
      <c r="A2" t="s">
        <v>24</v>
      </c>
      <c r="B2">
        <v>28.846021576892092</v>
      </c>
      <c r="D2" t="s">
        <v>24</v>
      </c>
      <c r="E2">
        <v>27.893050341216398</v>
      </c>
    </row>
    <row r="3" spans="1:6" x14ac:dyDescent="0.3">
      <c r="A3" t="s">
        <v>42</v>
      </c>
      <c r="B3">
        <v>28.980050775451481</v>
      </c>
      <c r="D3" t="s">
        <v>41</v>
      </c>
      <c r="E3">
        <v>28.616815781925045</v>
      </c>
    </row>
    <row r="4" spans="1:6" x14ac:dyDescent="0.3">
      <c r="A4" t="s">
        <v>40</v>
      </c>
      <c r="B4">
        <v>29.023351778443189</v>
      </c>
      <c r="D4" s="5" t="s">
        <v>43</v>
      </c>
      <c r="E4">
        <v>28.844247635239032</v>
      </c>
    </row>
    <row r="5" spans="1:6" x14ac:dyDescent="0.3">
      <c r="A5" t="s">
        <v>38</v>
      </c>
      <c r="B5">
        <v>29.060806225953019</v>
      </c>
      <c r="D5" s="6" t="s">
        <v>40</v>
      </c>
      <c r="E5">
        <v>28.898059578281803</v>
      </c>
    </row>
    <row r="6" spans="1:6" x14ac:dyDescent="0.3">
      <c r="A6" s="6" t="s">
        <v>41</v>
      </c>
      <c r="B6">
        <v>29.092662735075518</v>
      </c>
      <c r="D6" s="6" t="s">
        <v>44</v>
      </c>
      <c r="E6">
        <v>28.918479867371616</v>
      </c>
    </row>
    <row r="7" spans="1:6" x14ac:dyDescent="0.3">
      <c r="A7" s="5" t="s">
        <v>43</v>
      </c>
      <c r="B7">
        <v>29.183163609978056</v>
      </c>
      <c r="D7" t="s">
        <v>39</v>
      </c>
      <c r="E7">
        <v>29.100087419521731</v>
      </c>
    </row>
    <row r="8" spans="1:6" x14ac:dyDescent="0.3">
      <c r="A8" s="6" t="s">
        <v>44</v>
      </c>
      <c r="B8">
        <v>29.234150136451529</v>
      </c>
      <c r="D8" t="s">
        <v>45</v>
      </c>
      <c r="E8">
        <v>29.262813545956458</v>
      </c>
    </row>
    <row r="9" spans="1:6" x14ac:dyDescent="0.3">
      <c r="A9" t="s">
        <v>39</v>
      </c>
      <c r="B9">
        <v>29.29854364866673</v>
      </c>
      <c r="D9" t="s">
        <v>46</v>
      </c>
      <c r="E9">
        <v>29.318822808560263</v>
      </c>
    </row>
    <row r="10" spans="1:6" x14ac:dyDescent="0.3">
      <c r="A10" t="s">
        <v>45</v>
      </c>
      <c r="B10">
        <v>29.49129772586803</v>
      </c>
      <c r="D10" t="s">
        <v>38</v>
      </c>
      <c r="E10">
        <v>29.475603964449196</v>
      </c>
    </row>
    <row r="11" spans="1:6" x14ac:dyDescent="0.3">
      <c r="A11" t="s">
        <v>46</v>
      </c>
      <c r="B11">
        <v>29.529382240481116</v>
      </c>
      <c r="D11" t="s">
        <v>42</v>
      </c>
      <c r="E11">
        <v>29.481117261721284</v>
      </c>
    </row>
    <row r="13" spans="1:6" x14ac:dyDescent="0.3">
      <c r="B13" t="s">
        <v>49</v>
      </c>
      <c r="C13">
        <f>AVERAGE(B6:B7)</f>
        <v>29.137913172526787</v>
      </c>
      <c r="E13" t="s">
        <v>49</v>
      </c>
      <c r="F13">
        <f>AVERAGE(E6:E7)</f>
        <v>29.009283643446672</v>
      </c>
    </row>
    <row r="14" spans="1:6" x14ac:dyDescent="0.3">
      <c r="B14" t="s">
        <v>50</v>
      </c>
      <c r="C14">
        <f>AVERAGE(B2:B11)</f>
        <v>29.173943045326077</v>
      </c>
      <c r="E14" t="s">
        <v>50</v>
      </c>
      <c r="F14">
        <f>AVERAGE(E2:E11)</f>
        <v>28.980909820424284</v>
      </c>
    </row>
    <row r="15" spans="1:6" x14ac:dyDescent="0.3">
      <c r="B15" t="s">
        <v>51</v>
      </c>
      <c r="C15">
        <f>AVERAGE(B3:B10)</f>
        <v>29.170503329485946</v>
      </c>
      <c r="E15" t="s">
        <v>51</v>
      </c>
      <c r="F15">
        <f>AVERAGE(E3:E10)</f>
        <v>29.054366325163144</v>
      </c>
    </row>
    <row r="16" spans="1:6" x14ac:dyDescent="0.3">
      <c r="A16" t="s">
        <v>47</v>
      </c>
      <c r="B16">
        <v>2050</v>
      </c>
      <c r="D16" t="s">
        <v>48</v>
      </c>
      <c r="E16">
        <v>2050</v>
      </c>
    </row>
    <row r="17" spans="1:6" x14ac:dyDescent="0.3">
      <c r="A17" t="s">
        <v>40</v>
      </c>
      <c r="B17">
        <v>29.092662735075518</v>
      </c>
      <c r="D17" t="s">
        <v>24</v>
      </c>
      <c r="E17">
        <v>28.146637290430533</v>
      </c>
    </row>
    <row r="18" spans="1:6" x14ac:dyDescent="0.3">
      <c r="A18" s="6" t="s">
        <v>41</v>
      </c>
      <c r="B18">
        <v>29.183163609978056</v>
      </c>
      <c r="D18" t="s">
        <v>41</v>
      </c>
      <c r="E18">
        <v>29.513211327738521</v>
      </c>
    </row>
    <row r="19" spans="1:6" x14ac:dyDescent="0.3">
      <c r="A19" t="s">
        <v>24</v>
      </c>
      <c r="B19">
        <v>29.471814691431486</v>
      </c>
      <c r="D19" s="5" t="s">
        <v>43</v>
      </c>
      <c r="E19">
        <v>29.847688926612875</v>
      </c>
    </row>
    <row r="20" spans="1:6" x14ac:dyDescent="0.3">
      <c r="A20" t="s">
        <v>42</v>
      </c>
      <c r="B20">
        <v>29.647941415163363</v>
      </c>
      <c r="D20" s="6" t="s">
        <v>44</v>
      </c>
      <c r="E20">
        <v>29.879735429105374</v>
      </c>
    </row>
    <row r="21" spans="1:6" x14ac:dyDescent="0.3">
      <c r="A21" t="s">
        <v>38</v>
      </c>
      <c r="B21">
        <v>29.735416588201264</v>
      </c>
      <c r="D21" s="6" t="s">
        <v>40</v>
      </c>
      <c r="E21">
        <v>29.934997039566394</v>
      </c>
    </row>
    <row r="22" spans="1:6" x14ac:dyDescent="0.3">
      <c r="A22" s="5" t="s">
        <v>43</v>
      </c>
      <c r="B22">
        <v>30.048143922095452</v>
      </c>
      <c r="D22" t="s">
        <v>39</v>
      </c>
      <c r="E22">
        <v>30.468749344545536</v>
      </c>
    </row>
    <row r="23" spans="1:6" x14ac:dyDescent="0.3">
      <c r="A23" s="6" t="s">
        <v>44</v>
      </c>
      <c r="B23">
        <v>30.066233721604871</v>
      </c>
      <c r="D23" t="s">
        <v>46</v>
      </c>
      <c r="E23">
        <v>30.673600510132029</v>
      </c>
    </row>
    <row r="24" spans="1:6" x14ac:dyDescent="0.3">
      <c r="A24" t="s">
        <v>39</v>
      </c>
      <c r="B24">
        <v>30.41087986252732</v>
      </c>
      <c r="D24" t="s">
        <v>45</v>
      </c>
      <c r="E24">
        <v>30.711296938865889</v>
      </c>
    </row>
    <row r="25" spans="1:6" x14ac:dyDescent="0.3">
      <c r="A25" t="s">
        <v>46</v>
      </c>
      <c r="B25">
        <v>30.663035001755926</v>
      </c>
      <c r="D25" t="s">
        <v>38</v>
      </c>
      <c r="E25">
        <v>31.016128442603563</v>
      </c>
    </row>
    <row r="26" spans="1:6" x14ac:dyDescent="0.3">
      <c r="A26" t="s">
        <v>45</v>
      </c>
      <c r="B26">
        <v>30.689830705382054</v>
      </c>
      <c r="D26" t="s">
        <v>42</v>
      </c>
      <c r="E26">
        <v>31.218371355756325</v>
      </c>
    </row>
    <row r="28" spans="1:6" x14ac:dyDescent="0.3">
      <c r="B28" t="s">
        <v>49</v>
      </c>
      <c r="C28">
        <f>AVERAGE(B21:B22)</f>
        <v>29.891780255148358</v>
      </c>
      <c r="E28" t="s">
        <v>49</v>
      </c>
      <c r="F28">
        <f>AVERAGE(E21:E22)</f>
        <v>30.201873192055963</v>
      </c>
    </row>
    <row r="29" spans="1:6" x14ac:dyDescent="0.3">
      <c r="B29" t="s">
        <v>50</v>
      </c>
      <c r="C29">
        <f>AVERAGE(B17:B26)</f>
        <v>29.90091222532153</v>
      </c>
      <c r="E29" t="s">
        <v>50</v>
      </c>
      <c r="F29">
        <f>AVERAGE(E17:E26)</f>
        <v>30.141041660535706</v>
      </c>
    </row>
    <row r="30" spans="1:6" x14ac:dyDescent="0.3">
      <c r="B30" t="s">
        <v>51</v>
      </c>
      <c r="C30">
        <f>AVERAGE(B18:B25)</f>
        <v>29.903328601594716</v>
      </c>
      <c r="E30" t="s">
        <v>51</v>
      </c>
      <c r="F30">
        <f>AVERAGE(E18:E25)</f>
        <v>30.255675994896272</v>
      </c>
    </row>
  </sheetData>
  <sortState ref="H14:K23">
    <sortCondition ref="J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opLeftCell="B1" zoomScale="85" zoomScaleNormal="85" workbookViewId="0">
      <selection activeCell="S10" sqref="S10"/>
    </sheetView>
  </sheetViews>
  <sheetFormatPr defaultRowHeight="14.4" x14ac:dyDescent="0.3"/>
  <cols>
    <col min="1" max="1" width="59.109375" customWidth="1"/>
    <col min="2" max="2" width="26.88671875" bestFit="1" customWidth="1"/>
  </cols>
  <sheetData>
    <row r="1" spans="1:23" x14ac:dyDescent="0.3">
      <c r="C1">
        <v>1980</v>
      </c>
      <c r="D1">
        <v>1983</v>
      </c>
      <c r="E1">
        <v>1989</v>
      </c>
      <c r="F1">
        <v>1995</v>
      </c>
      <c r="G1">
        <v>2000</v>
      </c>
      <c r="H1">
        <v>2008</v>
      </c>
      <c r="I1">
        <v>2012</v>
      </c>
      <c r="J1">
        <v>2015</v>
      </c>
      <c r="K1">
        <v>2035</v>
      </c>
      <c r="L1">
        <v>2050</v>
      </c>
      <c r="M1">
        <v>2075</v>
      </c>
      <c r="N1">
        <v>2100</v>
      </c>
      <c r="P1">
        <v>1980</v>
      </c>
      <c r="Q1">
        <v>1983</v>
      </c>
      <c r="R1">
        <v>1989</v>
      </c>
      <c r="S1">
        <v>1995</v>
      </c>
      <c r="T1">
        <v>2000</v>
      </c>
      <c r="U1">
        <v>2008</v>
      </c>
      <c r="V1">
        <v>2012</v>
      </c>
      <c r="W1">
        <v>2015</v>
      </c>
    </row>
    <row r="2" spans="1:23" x14ac:dyDescent="0.3">
      <c r="B2" t="s">
        <v>0</v>
      </c>
      <c r="C2">
        <v>23.806499577609227</v>
      </c>
      <c r="D2">
        <v>24.324338449436105</v>
      </c>
      <c r="E2">
        <v>24.684200279593743</v>
      </c>
      <c r="F2">
        <v>25.913174649894355</v>
      </c>
      <c r="G2">
        <v>26.48391247706628</v>
      </c>
      <c r="H2">
        <v>26.750431897517451</v>
      </c>
      <c r="I2">
        <v>27.213815951465978</v>
      </c>
      <c r="J2">
        <v>27.252924706195074</v>
      </c>
      <c r="P2">
        <v>0.43535887787693678</v>
      </c>
      <c r="Q2">
        <v>0.36165668795977618</v>
      </c>
      <c r="R2">
        <v>0.38885707431760597</v>
      </c>
      <c r="S2">
        <v>0.44814524705358533</v>
      </c>
      <c r="T2">
        <v>0.45668048925704408</v>
      </c>
      <c r="U2">
        <v>0.50159067571535765</v>
      </c>
      <c r="V2">
        <v>0.62627374718804341</v>
      </c>
      <c r="W2">
        <v>0.45716027699088979</v>
      </c>
    </row>
    <row r="3" spans="1:23" x14ac:dyDescent="0.3">
      <c r="A3" t="s">
        <v>5</v>
      </c>
      <c r="B3" t="s">
        <v>39</v>
      </c>
      <c r="C3">
        <v>24.405325094583691</v>
      </c>
      <c r="D3">
        <v>24.618569945004946</v>
      </c>
      <c r="E3">
        <v>25.087904882355797</v>
      </c>
      <c r="F3">
        <v>25.583788687753255</v>
      </c>
      <c r="G3">
        <v>26.045421354812476</v>
      </c>
      <c r="H3">
        <v>26.736449556767806</v>
      </c>
      <c r="I3">
        <v>27.072222076819763</v>
      </c>
      <c r="J3">
        <v>27.329344699952788</v>
      </c>
      <c r="K3">
        <v>29.100087419521731</v>
      </c>
      <c r="L3">
        <v>30.468749344545536</v>
      </c>
      <c r="M3">
        <v>32.886118346230575</v>
      </c>
      <c r="N3">
        <v>35.480573234796942</v>
      </c>
    </row>
    <row r="4" spans="1:23" x14ac:dyDescent="0.3">
      <c r="A4" t="s">
        <v>31</v>
      </c>
      <c r="B4" t="s">
        <v>40</v>
      </c>
      <c r="C4">
        <v>24.089405394870276</v>
      </c>
      <c r="D4">
        <v>24.375930406296501</v>
      </c>
      <c r="E4">
        <v>24.971840198762663</v>
      </c>
      <c r="F4">
        <v>25.555359762438187</v>
      </c>
      <c r="G4">
        <v>26.068979821550915</v>
      </c>
      <c r="H4">
        <v>26.784687590521642</v>
      </c>
      <c r="I4">
        <v>27.109398933221069</v>
      </c>
      <c r="J4">
        <v>27.351375904922023</v>
      </c>
      <c r="K4">
        <v>28.898059578281803</v>
      </c>
      <c r="L4">
        <v>29.934997039566394</v>
      </c>
      <c r="M4">
        <v>31.513923584891042</v>
      </c>
      <c r="N4">
        <v>32.93495527518764</v>
      </c>
      <c r="P4">
        <v>2050</v>
      </c>
      <c r="Q4">
        <v>33</v>
      </c>
    </row>
    <row r="5" spans="1:23" x14ac:dyDescent="0.3">
      <c r="A5" t="s">
        <v>30</v>
      </c>
      <c r="B5" t="s">
        <v>41</v>
      </c>
      <c r="C5">
        <v>23.9656725582891</v>
      </c>
      <c r="D5">
        <v>24.286262225021304</v>
      </c>
      <c r="E5">
        <v>24.920085995510028</v>
      </c>
      <c r="F5">
        <v>25.498315580121687</v>
      </c>
      <c r="G5">
        <v>25.987695287462167</v>
      </c>
      <c r="H5">
        <v>26.654401852160092</v>
      </c>
      <c r="I5">
        <v>26.978661357380435</v>
      </c>
      <c r="J5">
        <v>27.228019225228785</v>
      </c>
      <c r="K5">
        <v>28.616815781925045</v>
      </c>
      <c r="L5">
        <v>29.513211327738521</v>
      </c>
      <c r="M5">
        <v>30.811865100201999</v>
      </c>
      <c r="N5">
        <v>31.998076544855387</v>
      </c>
      <c r="P5">
        <v>2050</v>
      </c>
      <c r="Q5">
        <v>0</v>
      </c>
    </row>
    <row r="6" spans="1:23" x14ac:dyDescent="0.3">
      <c r="A6" t="s">
        <v>29</v>
      </c>
      <c r="B6" t="s">
        <v>42</v>
      </c>
      <c r="C6">
        <v>24.269566329903945</v>
      </c>
      <c r="D6">
        <v>24.484925981872756</v>
      </c>
      <c r="E6">
        <v>24.976148922479517</v>
      </c>
      <c r="F6">
        <v>25.500115042035308</v>
      </c>
      <c r="G6">
        <v>25.996938993074671</v>
      </c>
      <c r="H6">
        <v>26.743176766602673</v>
      </c>
      <c r="I6">
        <v>27.110413083102198</v>
      </c>
      <c r="J6">
        <v>27.395933045130231</v>
      </c>
      <c r="K6">
        <v>29.481117261721284</v>
      </c>
      <c r="L6">
        <v>31.218371355756325</v>
      </c>
      <c r="M6">
        <v>34.545018481889478</v>
      </c>
      <c r="N6">
        <v>38.521373646001969</v>
      </c>
    </row>
    <row r="7" spans="1:23" x14ac:dyDescent="0.3">
      <c r="A7" t="s">
        <v>28</v>
      </c>
      <c r="B7" t="s">
        <v>38</v>
      </c>
      <c r="C7">
        <v>24.062717463115234</v>
      </c>
      <c r="D7">
        <v>24.319131885706955</v>
      </c>
      <c r="E7">
        <v>24.88715063695826</v>
      </c>
      <c r="F7">
        <v>25.473922470583858</v>
      </c>
      <c r="G7">
        <v>26.012632937771908</v>
      </c>
      <c r="H7">
        <v>26.800668923011472</v>
      </c>
      <c r="I7">
        <v>27.179348023951086</v>
      </c>
      <c r="J7">
        <v>27.469227748085657</v>
      </c>
      <c r="K7">
        <v>29.475603964449196</v>
      </c>
      <c r="L7">
        <v>31.016128442603563</v>
      </c>
      <c r="M7">
        <v>33.691689985784123</v>
      </c>
      <c r="N7">
        <v>36.511492388671051</v>
      </c>
    </row>
    <row r="8" spans="1:23" x14ac:dyDescent="0.3">
      <c r="A8" t="s">
        <v>11</v>
      </c>
      <c r="B8" t="s">
        <v>24</v>
      </c>
      <c r="C8">
        <v>23.80905885177771</v>
      </c>
      <c r="D8">
        <v>24.255986612581879</v>
      </c>
      <c r="E8">
        <v>25.064183682208139</v>
      </c>
      <c r="F8">
        <v>25.736475087936277</v>
      </c>
      <c r="G8">
        <v>26.246060565673424</v>
      </c>
      <c r="H8">
        <v>26.837665745368273</v>
      </c>
      <c r="I8">
        <v>27.057037009303507</v>
      </c>
      <c r="J8">
        <v>27.204671426683266</v>
      </c>
      <c r="K8">
        <v>27.893050341216398</v>
      </c>
      <c r="L8">
        <v>28.146637290430533</v>
      </c>
      <c r="M8">
        <v>28.354200834003294</v>
      </c>
      <c r="N8">
        <v>28.434090767206865</v>
      </c>
    </row>
    <row r="9" spans="1:23" x14ac:dyDescent="0.3">
      <c r="A9" t="s">
        <v>27</v>
      </c>
      <c r="B9" t="s">
        <v>43</v>
      </c>
      <c r="C9">
        <v>24.139195036047415</v>
      </c>
      <c r="D9">
        <v>24.420487844640554</v>
      </c>
      <c r="E9">
        <v>24.998240945403889</v>
      </c>
      <c r="F9">
        <v>25.567783407678487</v>
      </c>
      <c r="G9">
        <v>26.066546173411346</v>
      </c>
      <c r="H9">
        <v>26.772593782925696</v>
      </c>
      <c r="I9">
        <v>27.097585772956016</v>
      </c>
      <c r="J9">
        <v>27.339406883598595</v>
      </c>
      <c r="K9">
        <v>28.844247635239032</v>
      </c>
      <c r="L9">
        <v>29.847688926612875</v>
      </c>
      <c r="M9">
        <v>31.369189337860476</v>
      </c>
      <c r="N9">
        <v>32.742130340145685</v>
      </c>
    </row>
    <row r="10" spans="1:23" x14ac:dyDescent="0.3">
      <c r="A10" t="s">
        <v>33</v>
      </c>
      <c r="B10" t="s">
        <v>44</v>
      </c>
      <c r="C10">
        <v>23.940300703821347</v>
      </c>
      <c r="D10">
        <v>24.266396273816436</v>
      </c>
      <c r="E10">
        <v>24.921396203776421</v>
      </c>
      <c r="F10">
        <v>25.550070670920494</v>
      </c>
      <c r="G10">
        <v>26.086246687645357</v>
      </c>
      <c r="H10">
        <v>26.831499088583453</v>
      </c>
      <c r="I10">
        <v>27.169402655048614</v>
      </c>
      <c r="J10">
        <v>27.418081657755213</v>
      </c>
      <c r="K10">
        <v>28.918479867371616</v>
      </c>
      <c r="L10">
        <v>29.879735429105374</v>
      </c>
      <c r="M10">
        <v>31.2777529065511</v>
      </c>
      <c r="N10">
        <v>32.484326289287417</v>
      </c>
    </row>
    <row r="11" spans="1:23" x14ac:dyDescent="0.3">
      <c r="A11" t="s">
        <v>34</v>
      </c>
      <c r="B11" t="s">
        <v>45</v>
      </c>
      <c r="C11">
        <v>24.262506617616172</v>
      </c>
      <c r="D11">
        <v>24.493040816783676</v>
      </c>
      <c r="E11">
        <v>24.995694384059853</v>
      </c>
      <c r="F11">
        <v>25.525065678209565</v>
      </c>
      <c r="G11">
        <v>26.014205185321281</v>
      </c>
      <c r="H11">
        <v>26.749440648920491</v>
      </c>
      <c r="I11">
        <v>27.107182597414166</v>
      </c>
      <c r="J11">
        <v>27.38108641593838</v>
      </c>
      <c r="K11">
        <v>29.262813545956458</v>
      </c>
      <c r="L11">
        <v>30.711296938865889</v>
      </c>
      <c r="M11">
        <v>33.254630055694165</v>
      </c>
      <c r="N11">
        <v>35.959468443696551</v>
      </c>
    </row>
    <row r="12" spans="1:23" x14ac:dyDescent="0.3">
      <c r="A12" t="s">
        <v>35</v>
      </c>
      <c r="B12" t="s">
        <v>46</v>
      </c>
      <c r="C12">
        <v>24.083029706802318</v>
      </c>
      <c r="D12">
        <v>24.349611509950883</v>
      </c>
      <c r="E12">
        <v>24.919134881154942</v>
      </c>
      <c r="F12">
        <v>25.504005996545068</v>
      </c>
      <c r="G12">
        <v>26.030723594129633</v>
      </c>
      <c r="H12">
        <v>26.80739939960338</v>
      </c>
      <c r="I12">
        <v>27.179170617299476</v>
      </c>
      <c r="J12">
        <v>27.460369718598923</v>
      </c>
      <c r="K12">
        <v>29.318822808560263</v>
      </c>
      <c r="L12">
        <v>30.673600510132029</v>
      </c>
      <c r="M12">
        <v>32.904554185849094</v>
      </c>
      <c r="N12">
        <v>35.100152909150317</v>
      </c>
    </row>
    <row r="13" spans="1:23" x14ac:dyDescent="0.3">
      <c r="L13" s="4"/>
      <c r="M13" s="4"/>
      <c r="N13" s="4"/>
    </row>
    <row r="14" spans="1:23" x14ac:dyDescent="0.3">
      <c r="C14" t="s">
        <v>15</v>
      </c>
      <c r="D14" t="s">
        <v>18</v>
      </c>
      <c r="E14" t="s">
        <v>19</v>
      </c>
      <c r="F14" t="s">
        <v>26</v>
      </c>
      <c r="L14" s="4"/>
      <c r="M14" s="4"/>
      <c r="N14" s="4"/>
    </row>
    <row r="15" spans="1:23" x14ac:dyDescent="0.3">
      <c r="B15" t="s">
        <v>39</v>
      </c>
      <c r="C15" s="2">
        <f t="shared" ref="C15:C22" si="0">SUMXMY2($C$2:$J$2,C3:J3)</f>
        <v>0.93499550204279536</v>
      </c>
      <c r="D15">
        <v>9.3799999999999994E-2</v>
      </c>
      <c r="E15">
        <v>9.35E-2</v>
      </c>
      <c r="F15">
        <f t="shared" ref="F15:F22" si="1">K26</f>
        <v>2.2966349088538394</v>
      </c>
    </row>
    <row r="16" spans="1:23" x14ac:dyDescent="0.3">
      <c r="B16" t="s">
        <v>40</v>
      </c>
      <c r="C16" s="2">
        <f t="shared" si="0"/>
        <v>0.48740376158376186</v>
      </c>
      <c r="D16">
        <v>9.4700000000000006E-2</v>
      </c>
      <c r="E16">
        <v>9.4600000000000004E-2</v>
      </c>
      <c r="F16">
        <f t="shared" si="1"/>
        <v>1.632009146237948</v>
      </c>
    </row>
    <row r="17" spans="2:11" x14ac:dyDescent="0.3">
      <c r="B17" t="s">
        <v>41</v>
      </c>
      <c r="C17">
        <f t="shared" si="0"/>
        <v>0.56590719036182324</v>
      </c>
      <c r="D17" s="2">
        <v>8.4699999999999998E-2</v>
      </c>
      <c r="E17">
        <v>8.4699999999999998E-2</v>
      </c>
      <c r="F17">
        <f t="shared" si="1"/>
        <v>1.7003013007969336</v>
      </c>
    </row>
    <row r="18" spans="2:11" x14ac:dyDescent="0.3">
      <c r="B18" t="s">
        <v>42</v>
      </c>
      <c r="C18">
        <f t="shared" si="0"/>
        <v>0.76441077160875182</v>
      </c>
      <c r="D18">
        <v>9.4100000000000003E-2</v>
      </c>
      <c r="E18">
        <v>9.4E-2</v>
      </c>
      <c r="F18">
        <f t="shared" si="1"/>
        <v>2.069302357681515</v>
      </c>
    </row>
    <row r="19" spans="2:11" x14ac:dyDescent="0.3">
      <c r="B19" t="s">
        <v>38</v>
      </c>
      <c r="C19">
        <f t="shared" si="0"/>
        <v>0.57240924458873543</v>
      </c>
      <c r="D19">
        <v>8.4199999999999997E-2</v>
      </c>
      <c r="E19">
        <v>8.4099999999999994E-2</v>
      </c>
      <c r="F19">
        <f t="shared" si="1"/>
        <v>1.6759145201040404</v>
      </c>
    </row>
    <row r="20" spans="2:11" x14ac:dyDescent="0.3">
      <c r="B20" t="s">
        <v>24</v>
      </c>
      <c r="C20" s="3">
        <f t="shared" si="0"/>
        <v>0.27137993659753057</v>
      </c>
      <c r="D20" s="3">
        <v>0.1081</v>
      </c>
      <c r="E20" s="3">
        <v>0.108</v>
      </c>
      <c r="F20" s="3">
        <f t="shared" si="1"/>
        <v>1.1577120565131409</v>
      </c>
    </row>
    <row r="21" spans="2:11" x14ac:dyDescent="0.3">
      <c r="B21" t="s">
        <v>43</v>
      </c>
      <c r="C21">
        <f t="shared" si="0"/>
        <v>0.53352202624182055</v>
      </c>
      <c r="D21" s="2">
        <v>9.64E-2</v>
      </c>
      <c r="E21">
        <v>9.6100000000000005E-2</v>
      </c>
      <c r="F21" s="2">
        <f t="shared" si="1"/>
        <v>1.7305173066453143</v>
      </c>
    </row>
    <row r="22" spans="2:11" x14ac:dyDescent="0.3">
      <c r="B22" t="s">
        <v>44</v>
      </c>
      <c r="C22">
        <f t="shared" si="0"/>
        <v>0.40332577217708937</v>
      </c>
      <c r="D22" s="2">
        <v>8.6400000000000005E-2</v>
      </c>
      <c r="E22">
        <v>8.6099999999999996E-2</v>
      </c>
      <c r="F22" s="2">
        <f t="shared" si="1"/>
        <v>1.4803464334527554</v>
      </c>
    </row>
    <row r="23" spans="2:11" x14ac:dyDescent="0.3">
      <c r="B23" t="s">
        <v>45</v>
      </c>
      <c r="C23">
        <f t="shared" ref="C23:C24" si="2">SUMXMY2($C$2:$J$2,C11:J11)</f>
        <v>0.73248207883680905</v>
      </c>
      <c r="D23" s="2">
        <v>9.5899999999999999E-2</v>
      </c>
      <c r="E23">
        <v>9.5500000000000002E-2</v>
      </c>
      <c r="F23" s="2">
        <f t="shared" ref="F23:F24" si="3">K34</f>
        <v>2.0298060876424948</v>
      </c>
    </row>
    <row r="24" spans="2:11" x14ac:dyDescent="0.3">
      <c r="B24" t="s">
        <v>46</v>
      </c>
      <c r="C24">
        <f t="shared" si="2"/>
        <v>0.55258008609573783</v>
      </c>
      <c r="D24" s="2">
        <v>8.5999999999999993E-2</v>
      </c>
      <c r="E24">
        <v>8.5599999999999996E-2</v>
      </c>
      <c r="F24" s="2">
        <f t="shared" si="3"/>
        <v>1.6981531762112816</v>
      </c>
    </row>
    <row r="25" spans="2:11" x14ac:dyDescent="0.3">
      <c r="C25">
        <v>1980</v>
      </c>
      <c r="D25">
        <v>1983</v>
      </c>
      <c r="E25">
        <v>1989</v>
      </c>
      <c r="F25">
        <v>1995</v>
      </c>
      <c r="G25">
        <v>2000</v>
      </c>
      <c r="H25">
        <v>2008</v>
      </c>
      <c r="I25">
        <v>2012</v>
      </c>
      <c r="J25">
        <v>2015</v>
      </c>
    </row>
    <row r="26" spans="2:11" x14ac:dyDescent="0.3">
      <c r="B26" t="s">
        <v>39</v>
      </c>
      <c r="C26">
        <f t="shared" ref="C26:J33" si="4">ABS(C$2-C3)</f>
        <v>0.59882551697446473</v>
      </c>
      <c r="D26">
        <f t="shared" si="4"/>
        <v>0.29423149556884098</v>
      </c>
      <c r="E26">
        <f t="shared" si="4"/>
        <v>0.40370460276205478</v>
      </c>
      <c r="F26">
        <f t="shared" si="4"/>
        <v>0.3293859621410995</v>
      </c>
      <c r="G26">
        <f t="shared" si="4"/>
        <v>0.43849112225380438</v>
      </c>
      <c r="H26">
        <f t="shared" si="4"/>
        <v>1.3982340749645772E-2</v>
      </c>
      <c r="I26">
        <f t="shared" si="4"/>
        <v>0.14159387464621531</v>
      </c>
      <c r="J26">
        <f t="shared" si="4"/>
        <v>7.6419993757713911E-2</v>
      </c>
      <c r="K26">
        <f t="shared" ref="K26:K31" si="5">SUM(C26:J26)</f>
        <v>2.2966349088538394</v>
      </c>
    </row>
    <row r="27" spans="2:11" x14ac:dyDescent="0.3">
      <c r="B27" t="s">
        <v>40</v>
      </c>
      <c r="C27">
        <f t="shared" si="4"/>
        <v>0.28290581726104946</v>
      </c>
      <c r="D27">
        <f t="shared" si="4"/>
        <v>5.1591956860395527E-2</v>
      </c>
      <c r="E27">
        <f t="shared" si="4"/>
        <v>0.28763991916892095</v>
      </c>
      <c r="F27">
        <f t="shared" si="4"/>
        <v>0.35781488745616841</v>
      </c>
      <c r="G27">
        <f t="shared" si="4"/>
        <v>0.41493265551536496</v>
      </c>
      <c r="H27">
        <f t="shared" si="4"/>
        <v>3.4255693004190846E-2</v>
      </c>
      <c r="I27">
        <f t="shared" si="4"/>
        <v>0.10441701824490934</v>
      </c>
      <c r="J27">
        <f t="shared" si="4"/>
        <v>9.8451198726948519E-2</v>
      </c>
      <c r="K27">
        <f t="shared" si="5"/>
        <v>1.632009146237948</v>
      </c>
    </row>
    <row r="28" spans="2:11" x14ac:dyDescent="0.3">
      <c r="B28" t="s">
        <v>41</v>
      </c>
      <c r="C28">
        <f t="shared" si="4"/>
        <v>0.15917298067987318</v>
      </c>
      <c r="D28">
        <f t="shared" si="4"/>
        <v>3.8076224414801629E-2</v>
      </c>
      <c r="E28">
        <f t="shared" si="4"/>
        <v>0.23588571591628593</v>
      </c>
      <c r="F28">
        <f t="shared" si="4"/>
        <v>0.41485906977266751</v>
      </c>
      <c r="G28">
        <f t="shared" si="4"/>
        <v>0.49621718960411343</v>
      </c>
      <c r="H28">
        <f t="shared" si="4"/>
        <v>9.6030045357359484E-2</v>
      </c>
      <c r="I28">
        <f t="shared" si="4"/>
        <v>0.23515459408554307</v>
      </c>
      <c r="J28">
        <f t="shared" si="4"/>
        <v>2.4905480966289417E-2</v>
      </c>
      <c r="K28">
        <f t="shared" si="5"/>
        <v>1.7003013007969336</v>
      </c>
    </row>
    <row r="29" spans="2:11" x14ac:dyDescent="0.3">
      <c r="B29" t="s">
        <v>42</v>
      </c>
      <c r="C29">
        <f t="shared" si="4"/>
        <v>0.4630667522947185</v>
      </c>
      <c r="D29">
        <f t="shared" si="4"/>
        <v>0.1605875324366508</v>
      </c>
      <c r="E29">
        <f t="shared" si="4"/>
        <v>0.29194864288577449</v>
      </c>
      <c r="F29">
        <f t="shared" si="4"/>
        <v>0.41305960785904716</v>
      </c>
      <c r="G29">
        <f t="shared" si="4"/>
        <v>0.48697348399160845</v>
      </c>
      <c r="H29">
        <f t="shared" si="4"/>
        <v>7.2551309147783627E-3</v>
      </c>
      <c r="I29">
        <f t="shared" si="4"/>
        <v>0.10340286836377999</v>
      </c>
      <c r="J29">
        <f t="shared" si="4"/>
        <v>0.1430083389351573</v>
      </c>
      <c r="K29">
        <f t="shared" si="5"/>
        <v>2.069302357681515</v>
      </c>
    </row>
    <row r="30" spans="2:11" x14ac:dyDescent="0.3">
      <c r="B30" t="s">
        <v>38</v>
      </c>
      <c r="C30">
        <f t="shared" si="4"/>
        <v>0.25621788550600755</v>
      </c>
      <c r="D30">
        <f t="shared" si="4"/>
        <v>5.206563729149849E-3</v>
      </c>
      <c r="E30">
        <f t="shared" si="4"/>
        <v>0.20295035736451794</v>
      </c>
      <c r="F30">
        <f t="shared" si="4"/>
        <v>0.43925217931049687</v>
      </c>
      <c r="G30">
        <f t="shared" si="4"/>
        <v>0.47127953929437183</v>
      </c>
      <c r="H30">
        <f t="shared" si="4"/>
        <v>5.0237025494020315E-2</v>
      </c>
      <c r="I30">
        <f t="shared" si="4"/>
        <v>3.4467927514892693E-2</v>
      </c>
      <c r="J30">
        <f t="shared" si="4"/>
        <v>0.21630304189058336</v>
      </c>
      <c r="K30">
        <f t="shared" si="5"/>
        <v>1.6759145201040404</v>
      </c>
    </row>
    <row r="31" spans="2:11" x14ac:dyDescent="0.3">
      <c r="B31" t="s">
        <v>24</v>
      </c>
      <c r="C31">
        <f t="shared" si="4"/>
        <v>2.5592741684832276E-3</v>
      </c>
      <c r="D31">
        <f t="shared" si="4"/>
        <v>6.8351836854226633E-2</v>
      </c>
      <c r="E31">
        <f t="shared" si="4"/>
        <v>0.37998340261439623</v>
      </c>
      <c r="F31">
        <f t="shared" si="4"/>
        <v>0.17669956195807757</v>
      </c>
      <c r="G31">
        <f t="shared" si="4"/>
        <v>0.23785191139285544</v>
      </c>
      <c r="H31">
        <f t="shared" si="4"/>
        <v>8.7233847850821888E-2</v>
      </c>
      <c r="I31">
        <f t="shared" si="4"/>
        <v>0.15677894216247168</v>
      </c>
      <c r="J31">
        <f t="shared" si="4"/>
        <v>4.8253279511808245E-2</v>
      </c>
      <c r="K31">
        <f t="shared" si="5"/>
        <v>1.1577120565131409</v>
      </c>
    </row>
    <row r="32" spans="2:11" x14ac:dyDescent="0.3">
      <c r="B32" t="s">
        <v>43</v>
      </c>
      <c r="C32">
        <f t="shared" si="4"/>
        <v>0.33269545843818804</v>
      </c>
      <c r="D32">
        <f t="shared" si="4"/>
        <v>9.6149395204449206E-2</v>
      </c>
      <c r="E32">
        <f t="shared" si="4"/>
        <v>0.31404066581014689</v>
      </c>
      <c r="F32">
        <f t="shared" si="4"/>
        <v>0.34539124221586803</v>
      </c>
      <c r="G32">
        <f t="shared" si="4"/>
        <v>0.41736630365493355</v>
      </c>
      <c r="H32">
        <f t="shared" si="4"/>
        <v>2.2161885408245041E-2</v>
      </c>
      <c r="I32">
        <f t="shared" si="4"/>
        <v>0.1162301785099622</v>
      </c>
      <c r="J32">
        <f t="shared" si="4"/>
        <v>8.6482177403521376E-2</v>
      </c>
      <c r="K32">
        <f>SUM(C32:J32)</f>
        <v>1.7305173066453143</v>
      </c>
    </row>
    <row r="33" spans="2:11" x14ac:dyDescent="0.3">
      <c r="B33" t="s">
        <v>44</v>
      </c>
      <c r="C33">
        <f t="shared" si="4"/>
        <v>0.13380112621211993</v>
      </c>
      <c r="D33">
        <f t="shared" si="4"/>
        <v>5.7942175619668745E-2</v>
      </c>
      <c r="E33">
        <f t="shared" si="4"/>
        <v>0.23719592418267865</v>
      </c>
      <c r="F33">
        <f t="shared" si="4"/>
        <v>0.36310397897386082</v>
      </c>
      <c r="G33">
        <f t="shared" si="4"/>
        <v>0.39766578942092323</v>
      </c>
      <c r="H33">
        <f t="shared" si="4"/>
        <v>8.1067191066001243E-2</v>
      </c>
      <c r="I33">
        <f t="shared" si="4"/>
        <v>4.4413296417364023E-2</v>
      </c>
      <c r="J33">
        <f t="shared" si="4"/>
        <v>0.16515695156013876</v>
      </c>
      <c r="K33">
        <f>SUM(C33:J33)</f>
        <v>1.4803464334527554</v>
      </c>
    </row>
    <row r="34" spans="2:11" x14ac:dyDescent="0.3">
      <c r="B34" t="s">
        <v>45</v>
      </c>
      <c r="C34">
        <f t="shared" ref="C34:J34" si="6">ABS(C$2-C11)</f>
        <v>0.45600704000694492</v>
      </c>
      <c r="D34">
        <f t="shared" si="6"/>
        <v>0.16870236734757071</v>
      </c>
      <c r="E34">
        <f t="shared" si="6"/>
        <v>0.31149410446611014</v>
      </c>
      <c r="F34">
        <f t="shared" si="6"/>
        <v>0.3881089716847903</v>
      </c>
      <c r="G34">
        <f t="shared" si="6"/>
        <v>0.46970729174499937</v>
      </c>
      <c r="H34">
        <f t="shared" si="6"/>
        <v>9.9124859696075873E-4</v>
      </c>
      <c r="I34">
        <f t="shared" si="6"/>
        <v>0.10663335405181229</v>
      </c>
      <c r="J34">
        <f t="shared" si="6"/>
        <v>0.12816170974330632</v>
      </c>
      <c r="K34">
        <f t="shared" ref="K34:K35" si="7">SUM(C34:J34)</f>
        <v>2.0298060876424948</v>
      </c>
    </row>
    <row r="35" spans="2:11" x14ac:dyDescent="0.3">
      <c r="B35" t="s">
        <v>46</v>
      </c>
      <c r="C35">
        <f t="shared" ref="C35:J35" si="8">ABS(C$2-C12)</f>
        <v>0.27653012919309106</v>
      </c>
      <c r="D35">
        <f t="shared" si="8"/>
        <v>2.5273060514777512E-2</v>
      </c>
      <c r="E35">
        <f t="shared" si="8"/>
        <v>0.23493460156119994</v>
      </c>
      <c r="F35">
        <f t="shared" si="8"/>
        <v>0.40916865334928687</v>
      </c>
      <c r="G35">
        <f t="shared" si="8"/>
        <v>0.45318888293664727</v>
      </c>
      <c r="H35">
        <f t="shared" si="8"/>
        <v>5.6967502085928601E-2</v>
      </c>
      <c r="I35">
        <f t="shared" si="8"/>
        <v>3.464533416650184E-2</v>
      </c>
      <c r="J35">
        <f t="shared" si="8"/>
        <v>0.20744501240384849</v>
      </c>
      <c r="K35">
        <f t="shared" si="7"/>
        <v>1.6981531762112816</v>
      </c>
    </row>
    <row r="36" spans="2:11" x14ac:dyDescent="0.3">
      <c r="C36">
        <v>1980</v>
      </c>
      <c r="D36">
        <v>1983</v>
      </c>
      <c r="E36">
        <v>1989</v>
      </c>
      <c r="F36">
        <v>1995</v>
      </c>
      <c r="G36">
        <v>2000</v>
      </c>
      <c r="H36">
        <v>2008</v>
      </c>
      <c r="I36">
        <v>2012</v>
      </c>
      <c r="J36">
        <v>2015</v>
      </c>
    </row>
    <row r="37" spans="2:11" x14ac:dyDescent="0.3">
      <c r="B37" t="s">
        <v>39</v>
      </c>
      <c r="C37">
        <f>(C$2-C3)</f>
        <v>-0.59882551697446473</v>
      </c>
      <c r="D37">
        <f t="shared" ref="D37:J37" si="9">(D$2-D3)</f>
        <v>-0.29423149556884098</v>
      </c>
      <c r="E37">
        <f t="shared" si="9"/>
        <v>-0.40370460276205478</v>
      </c>
      <c r="F37">
        <f t="shared" si="9"/>
        <v>0.3293859621410995</v>
      </c>
      <c r="G37">
        <f t="shared" si="9"/>
        <v>0.43849112225380438</v>
      </c>
      <c r="H37">
        <f t="shared" si="9"/>
        <v>1.3982340749645772E-2</v>
      </c>
      <c r="I37">
        <f t="shared" si="9"/>
        <v>0.14159387464621531</v>
      </c>
      <c r="J37">
        <f t="shared" si="9"/>
        <v>-7.6419993757713911E-2</v>
      </c>
      <c r="K37">
        <f>SUMSQ(C37:J37)</f>
        <v>0.93499550204279536</v>
      </c>
    </row>
    <row r="38" spans="2:11" x14ac:dyDescent="0.3">
      <c r="B38" t="s">
        <v>40</v>
      </c>
      <c r="C38">
        <f t="shared" ref="C38:J38" si="10">(C$2-C4)</f>
        <v>-0.28290581726104946</v>
      </c>
      <c r="D38">
        <f t="shared" si="10"/>
        <v>-5.1591956860395527E-2</v>
      </c>
      <c r="E38">
        <f t="shared" si="10"/>
        <v>-0.28763991916892095</v>
      </c>
      <c r="F38">
        <f t="shared" si="10"/>
        <v>0.35781488745616841</v>
      </c>
      <c r="G38">
        <f t="shared" si="10"/>
        <v>0.41493265551536496</v>
      </c>
      <c r="H38">
        <f t="shared" si="10"/>
        <v>-3.4255693004190846E-2</v>
      </c>
      <c r="I38">
        <f t="shared" si="10"/>
        <v>0.10441701824490934</v>
      </c>
      <c r="J38">
        <f t="shared" si="10"/>
        <v>-9.8451198726948519E-2</v>
      </c>
      <c r="K38">
        <f t="shared" ref="K38:K44" si="11">SUMSQ(C38:J38)</f>
        <v>0.48740376158376186</v>
      </c>
    </row>
    <row r="39" spans="2:11" x14ac:dyDescent="0.3">
      <c r="B39" t="s">
        <v>41</v>
      </c>
      <c r="C39">
        <f t="shared" ref="C39:J39" si="12">(C$2-C5)</f>
        <v>-0.15917298067987318</v>
      </c>
      <c r="D39">
        <f t="shared" si="12"/>
        <v>3.8076224414801629E-2</v>
      </c>
      <c r="E39">
        <f t="shared" si="12"/>
        <v>-0.23588571591628593</v>
      </c>
      <c r="F39">
        <f t="shared" si="12"/>
        <v>0.41485906977266751</v>
      </c>
      <c r="G39">
        <f t="shared" si="12"/>
        <v>0.49621718960411343</v>
      </c>
      <c r="H39">
        <f t="shared" si="12"/>
        <v>9.6030045357359484E-2</v>
      </c>
      <c r="I39">
        <f t="shared" si="12"/>
        <v>0.23515459408554307</v>
      </c>
      <c r="J39">
        <f t="shared" si="12"/>
        <v>2.4905480966289417E-2</v>
      </c>
      <c r="K39">
        <f t="shared" si="11"/>
        <v>0.56590719036182324</v>
      </c>
    </row>
    <row r="40" spans="2:11" x14ac:dyDescent="0.3">
      <c r="B40" t="s">
        <v>42</v>
      </c>
      <c r="C40">
        <f t="shared" ref="C40:J40" si="13">(C$2-C6)</f>
        <v>-0.4630667522947185</v>
      </c>
      <c r="D40">
        <f t="shared" si="13"/>
        <v>-0.1605875324366508</v>
      </c>
      <c r="E40">
        <f t="shared" si="13"/>
        <v>-0.29194864288577449</v>
      </c>
      <c r="F40">
        <f t="shared" si="13"/>
        <v>0.41305960785904716</v>
      </c>
      <c r="G40">
        <f t="shared" si="13"/>
        <v>0.48697348399160845</v>
      </c>
      <c r="H40">
        <f t="shared" si="13"/>
        <v>7.2551309147783627E-3</v>
      </c>
      <c r="I40">
        <f t="shared" si="13"/>
        <v>0.10340286836377999</v>
      </c>
      <c r="J40">
        <f t="shared" si="13"/>
        <v>-0.1430083389351573</v>
      </c>
      <c r="K40">
        <f t="shared" si="11"/>
        <v>0.76441077160875182</v>
      </c>
    </row>
    <row r="41" spans="2:11" x14ac:dyDescent="0.3">
      <c r="B41" t="s">
        <v>38</v>
      </c>
      <c r="C41">
        <f t="shared" ref="C41:J41" si="14">(C$2-C7)</f>
        <v>-0.25621788550600755</v>
      </c>
      <c r="D41">
        <f t="shared" si="14"/>
        <v>5.206563729149849E-3</v>
      </c>
      <c r="E41">
        <f t="shared" si="14"/>
        <v>-0.20295035736451794</v>
      </c>
      <c r="F41">
        <f t="shared" si="14"/>
        <v>0.43925217931049687</v>
      </c>
      <c r="G41">
        <f t="shared" si="14"/>
        <v>0.47127953929437183</v>
      </c>
      <c r="H41">
        <f t="shared" si="14"/>
        <v>-5.0237025494020315E-2</v>
      </c>
      <c r="I41">
        <f t="shared" si="14"/>
        <v>3.4467927514892693E-2</v>
      </c>
      <c r="J41">
        <f t="shared" si="14"/>
        <v>-0.21630304189058336</v>
      </c>
      <c r="K41">
        <f t="shared" si="11"/>
        <v>0.57240924458873543</v>
      </c>
    </row>
    <row r="42" spans="2:11" x14ac:dyDescent="0.3">
      <c r="B42" t="s">
        <v>24</v>
      </c>
      <c r="C42">
        <f t="shared" ref="C42:J42" si="15">(C$2-C8)</f>
        <v>-2.5592741684832276E-3</v>
      </c>
      <c r="D42">
        <f t="shared" si="15"/>
        <v>6.8351836854226633E-2</v>
      </c>
      <c r="E42">
        <f t="shared" si="15"/>
        <v>-0.37998340261439623</v>
      </c>
      <c r="F42">
        <f t="shared" si="15"/>
        <v>0.17669956195807757</v>
      </c>
      <c r="G42">
        <f t="shared" si="15"/>
        <v>0.23785191139285544</v>
      </c>
      <c r="H42">
        <f t="shared" si="15"/>
        <v>-8.7233847850821888E-2</v>
      </c>
      <c r="I42">
        <f t="shared" si="15"/>
        <v>0.15677894216247168</v>
      </c>
      <c r="J42">
        <f t="shared" si="15"/>
        <v>4.8253279511808245E-2</v>
      </c>
      <c r="K42">
        <f t="shared" si="11"/>
        <v>0.27137993659753057</v>
      </c>
    </row>
    <row r="43" spans="2:11" x14ac:dyDescent="0.3">
      <c r="B43" t="s">
        <v>43</v>
      </c>
      <c r="C43">
        <f t="shared" ref="C43:J44" si="16">(C$2-C9)</f>
        <v>-0.33269545843818804</v>
      </c>
      <c r="D43">
        <f t="shared" si="16"/>
        <v>-9.6149395204449206E-2</v>
      </c>
      <c r="E43">
        <f t="shared" si="16"/>
        <v>-0.31404066581014689</v>
      </c>
      <c r="F43">
        <f t="shared" si="16"/>
        <v>0.34539124221586803</v>
      </c>
      <c r="G43">
        <f t="shared" si="16"/>
        <v>0.41736630365493355</v>
      </c>
      <c r="H43">
        <f t="shared" si="16"/>
        <v>-2.2161885408245041E-2</v>
      </c>
      <c r="I43">
        <f t="shared" si="16"/>
        <v>0.1162301785099622</v>
      </c>
      <c r="J43">
        <f t="shared" si="16"/>
        <v>-8.6482177403521376E-2</v>
      </c>
      <c r="K43">
        <f t="shared" si="11"/>
        <v>0.53352202624182055</v>
      </c>
    </row>
    <row r="44" spans="2:11" x14ac:dyDescent="0.3">
      <c r="B44" t="s">
        <v>44</v>
      </c>
      <c r="C44">
        <f t="shared" si="16"/>
        <v>-0.13380112621211993</v>
      </c>
      <c r="D44">
        <f t="shared" si="16"/>
        <v>5.7942175619668745E-2</v>
      </c>
      <c r="E44">
        <f t="shared" si="16"/>
        <v>-0.23719592418267865</v>
      </c>
      <c r="F44">
        <f t="shared" si="16"/>
        <v>0.36310397897386082</v>
      </c>
      <c r="G44">
        <f t="shared" si="16"/>
        <v>0.39766578942092323</v>
      </c>
      <c r="H44">
        <f t="shared" si="16"/>
        <v>-8.1067191066001243E-2</v>
      </c>
      <c r="I44">
        <f t="shared" si="16"/>
        <v>4.4413296417364023E-2</v>
      </c>
      <c r="J44">
        <f t="shared" si="16"/>
        <v>-0.16515695156013876</v>
      </c>
      <c r="K44">
        <f t="shared" si="11"/>
        <v>0.40332577217708937</v>
      </c>
    </row>
    <row r="45" spans="2:11" x14ac:dyDescent="0.3">
      <c r="B45" t="s">
        <v>45</v>
      </c>
      <c r="C45">
        <f t="shared" ref="C45:J45" si="17">(C$2-C11)</f>
        <v>-0.45600704000694492</v>
      </c>
      <c r="D45">
        <f t="shared" si="17"/>
        <v>-0.16870236734757071</v>
      </c>
      <c r="E45">
        <f t="shared" si="17"/>
        <v>-0.31149410446611014</v>
      </c>
      <c r="F45">
        <f t="shared" si="17"/>
        <v>0.3881089716847903</v>
      </c>
      <c r="G45">
        <f t="shared" si="17"/>
        <v>0.46970729174499937</v>
      </c>
      <c r="H45">
        <f t="shared" si="17"/>
        <v>9.9124859696075873E-4</v>
      </c>
      <c r="I45">
        <f t="shared" si="17"/>
        <v>0.10663335405181229</v>
      </c>
      <c r="J45">
        <f t="shared" si="17"/>
        <v>-0.12816170974330632</v>
      </c>
      <c r="K45">
        <f t="shared" ref="K45:K46" si="18">SUMSQ(C45:J45)</f>
        <v>0.73248207883680905</v>
      </c>
    </row>
    <row r="46" spans="2:11" x14ac:dyDescent="0.3">
      <c r="B46" t="s">
        <v>46</v>
      </c>
      <c r="C46">
        <f t="shared" ref="C46:J46" si="19">(C$2-C12)</f>
        <v>-0.27653012919309106</v>
      </c>
      <c r="D46">
        <f t="shared" si="19"/>
        <v>-2.5273060514777512E-2</v>
      </c>
      <c r="E46">
        <f t="shared" si="19"/>
        <v>-0.23493460156119994</v>
      </c>
      <c r="F46">
        <f t="shared" si="19"/>
        <v>0.40916865334928687</v>
      </c>
      <c r="G46">
        <f t="shared" si="19"/>
        <v>0.45318888293664727</v>
      </c>
      <c r="H46">
        <f t="shared" si="19"/>
        <v>-5.6967502085928601E-2</v>
      </c>
      <c r="I46">
        <f t="shared" si="19"/>
        <v>3.464533416650184E-2</v>
      </c>
      <c r="J46">
        <f t="shared" si="19"/>
        <v>-0.20744501240384849</v>
      </c>
      <c r="K46">
        <f t="shared" si="18"/>
        <v>0.55258008609573783</v>
      </c>
    </row>
  </sheetData>
  <conditionalFormatting sqref="B11:B12">
    <cfRule type="duplicateValues" dxfId="3" priority="4"/>
  </conditionalFormatting>
  <conditionalFormatting sqref="B23:B24">
    <cfRule type="duplicateValues" dxfId="2" priority="3"/>
  </conditionalFormatting>
  <conditionalFormatting sqref="B34:B35">
    <cfRule type="duplicateValues" dxfId="1" priority="2"/>
  </conditionalFormatting>
  <conditionalFormatting sqref="B45:B46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6"/>
  <sheetViews>
    <sheetView topLeftCell="A13" zoomScale="85" zoomScaleNormal="85" workbookViewId="0">
      <selection activeCell="F22" sqref="F22"/>
    </sheetView>
  </sheetViews>
  <sheetFormatPr defaultRowHeight="14.4" x14ac:dyDescent="0.3"/>
  <cols>
    <col min="1" max="1" width="59.109375" customWidth="1"/>
    <col min="2" max="2" width="26.88671875" bestFit="1" customWidth="1"/>
  </cols>
  <sheetData>
    <row r="1" spans="1:23" x14ac:dyDescent="0.3">
      <c r="C1">
        <v>1980</v>
      </c>
      <c r="D1">
        <v>1983</v>
      </c>
      <c r="E1">
        <v>1989</v>
      </c>
      <c r="F1">
        <v>1995</v>
      </c>
      <c r="G1">
        <v>2000</v>
      </c>
      <c r="H1">
        <v>2008</v>
      </c>
      <c r="I1">
        <v>2012</v>
      </c>
      <c r="J1">
        <v>2015</v>
      </c>
      <c r="K1">
        <v>2035</v>
      </c>
      <c r="L1">
        <v>2050</v>
      </c>
      <c r="M1">
        <v>2075</v>
      </c>
      <c r="N1">
        <v>2100</v>
      </c>
      <c r="P1">
        <v>1980</v>
      </c>
      <c r="Q1">
        <v>1983</v>
      </c>
      <c r="R1">
        <v>1989</v>
      </c>
      <c r="S1">
        <v>1995</v>
      </c>
      <c r="T1">
        <v>2000</v>
      </c>
      <c r="U1">
        <v>2008</v>
      </c>
      <c r="V1">
        <v>2012</v>
      </c>
      <c r="W1">
        <v>2015</v>
      </c>
    </row>
    <row r="2" spans="1:23" x14ac:dyDescent="0.3">
      <c r="B2" t="s">
        <v>0</v>
      </c>
      <c r="C2">
        <v>25.521432263708984</v>
      </c>
      <c r="D2">
        <v>25.465013128468208</v>
      </c>
      <c r="E2">
        <v>25.705051764038004</v>
      </c>
      <c r="F2">
        <v>26.805592262609583</v>
      </c>
      <c r="G2">
        <v>27.078449425724465</v>
      </c>
      <c r="H2">
        <v>27.446812086182462</v>
      </c>
      <c r="I2">
        <v>27.737592971954076</v>
      </c>
      <c r="J2">
        <v>27.900352132061236</v>
      </c>
      <c r="P2">
        <v>0.39071554049502016</v>
      </c>
      <c r="Q2">
        <v>0.30186843198818569</v>
      </c>
      <c r="R2">
        <v>0.31988241197005246</v>
      </c>
      <c r="S2">
        <v>0.37548215497417592</v>
      </c>
      <c r="T2">
        <v>0.39096190047268109</v>
      </c>
      <c r="U2">
        <v>0.42322346881181805</v>
      </c>
      <c r="V2">
        <v>0.51957085473598708</v>
      </c>
      <c r="W2">
        <v>0.40069833487663276</v>
      </c>
    </row>
    <row r="3" spans="1:23" x14ac:dyDescent="0.3">
      <c r="A3" t="s">
        <v>4</v>
      </c>
      <c r="B3" t="s">
        <v>39</v>
      </c>
      <c r="C3">
        <v>25.414471904497372</v>
      </c>
      <c r="D3">
        <v>25.601433741022397</v>
      </c>
      <c r="E3">
        <v>26.018676610434436</v>
      </c>
      <c r="F3">
        <v>26.439053029456893</v>
      </c>
      <c r="G3">
        <v>26.834778198040702</v>
      </c>
      <c r="H3">
        <v>27.382005792414105</v>
      </c>
      <c r="I3">
        <v>27.653913323412901</v>
      </c>
      <c r="J3">
        <v>27.860574186361468</v>
      </c>
      <c r="K3">
        <v>29.29854364866673</v>
      </c>
      <c r="L3">
        <v>30.41087986252732</v>
      </c>
      <c r="M3">
        <v>32.342810994467477</v>
      </c>
      <c r="N3">
        <v>34.395470572360715</v>
      </c>
    </row>
    <row r="4" spans="1:23" x14ac:dyDescent="0.3">
      <c r="A4" t="s">
        <v>23</v>
      </c>
      <c r="B4" t="s">
        <v>40</v>
      </c>
      <c r="C4">
        <v>25.150430889361203</v>
      </c>
      <c r="D4">
        <v>25.388432653048934</v>
      </c>
      <c r="E4">
        <v>25.890154916532545</v>
      </c>
      <c r="F4">
        <v>26.374285756438024</v>
      </c>
      <c r="G4">
        <v>26.802703489676389</v>
      </c>
      <c r="H4">
        <v>27.364061343831548</v>
      </c>
      <c r="I4">
        <v>27.620311348434807</v>
      </c>
      <c r="J4">
        <v>27.809041706170099</v>
      </c>
      <c r="K4">
        <v>29.023351778443189</v>
      </c>
      <c r="L4">
        <v>29.839827997010055</v>
      </c>
      <c r="M4">
        <v>31.062596249426957</v>
      </c>
      <c r="N4">
        <v>32.159019678018744</v>
      </c>
      <c r="P4">
        <v>2050</v>
      </c>
      <c r="Q4">
        <v>33</v>
      </c>
    </row>
    <row r="5" spans="1:23" x14ac:dyDescent="0.3">
      <c r="A5" t="s">
        <v>20</v>
      </c>
      <c r="B5" t="s">
        <v>41</v>
      </c>
      <c r="C5">
        <v>25.071978069244953</v>
      </c>
      <c r="D5">
        <v>25.338235270193962</v>
      </c>
      <c r="E5">
        <v>25.88738188480756</v>
      </c>
      <c r="F5">
        <v>26.405811986202334</v>
      </c>
      <c r="G5">
        <v>26.853598864736774</v>
      </c>
      <c r="H5">
        <v>27.43491023482844</v>
      </c>
      <c r="I5">
        <v>27.69775375693964</v>
      </c>
      <c r="J5">
        <v>27.889869641096102</v>
      </c>
      <c r="K5">
        <v>29.092662735075518</v>
      </c>
      <c r="L5">
        <v>29.873810171964635</v>
      </c>
      <c r="M5">
        <v>31.005493384991279</v>
      </c>
      <c r="N5">
        <v>31.983413926424568</v>
      </c>
      <c r="P5">
        <v>2050</v>
      </c>
      <c r="Q5">
        <v>0</v>
      </c>
    </row>
    <row r="6" spans="1:23" x14ac:dyDescent="0.3">
      <c r="A6" t="s">
        <v>21</v>
      </c>
      <c r="B6" t="s">
        <v>42</v>
      </c>
      <c r="C6">
        <v>25.182120684314494</v>
      </c>
      <c r="D6">
        <v>25.415573572864332</v>
      </c>
      <c r="E6">
        <v>25.906703204828396</v>
      </c>
      <c r="F6">
        <v>26.385355848373013</v>
      </c>
      <c r="G6">
        <v>26.811089476358738</v>
      </c>
      <c r="H6">
        <v>27.375529296834706</v>
      </c>
      <c r="I6">
        <v>27.631705554472294</v>
      </c>
      <c r="J6">
        <v>27.819401426035171</v>
      </c>
      <c r="K6">
        <v>28.980050775451481</v>
      </c>
      <c r="L6">
        <v>29.647941415163363</v>
      </c>
      <c r="M6">
        <v>30.367596590513955</v>
      </c>
      <c r="N6">
        <v>30.536749336015038</v>
      </c>
    </row>
    <row r="7" spans="1:23" x14ac:dyDescent="0.3">
      <c r="A7" t="s">
        <v>22</v>
      </c>
      <c r="B7" t="s">
        <v>38</v>
      </c>
      <c r="C7">
        <v>25.059116247181123</v>
      </c>
      <c r="D7">
        <v>25.320124824438519</v>
      </c>
      <c r="E7">
        <v>25.859147921178913</v>
      </c>
      <c r="F7">
        <v>26.375027819018001</v>
      </c>
      <c r="G7">
        <v>26.824263470335282</v>
      </c>
      <c r="H7">
        <v>27.416286664635642</v>
      </c>
      <c r="I7">
        <v>27.68337188780583</v>
      </c>
      <c r="J7">
        <v>27.878003966524528</v>
      </c>
      <c r="K7">
        <v>29.060806225953019</v>
      </c>
      <c r="L7">
        <v>29.735416588201264</v>
      </c>
      <c r="M7">
        <v>30.482950352342627</v>
      </c>
      <c r="N7">
        <v>30.734014504402911</v>
      </c>
    </row>
    <row r="8" spans="1:23" x14ac:dyDescent="0.3">
      <c r="A8" t="s">
        <v>11</v>
      </c>
      <c r="B8" t="s">
        <v>24</v>
      </c>
      <c r="C8">
        <v>25.123817366995667</v>
      </c>
      <c r="D8">
        <v>25.375364638248438</v>
      </c>
      <c r="E8">
        <v>25.898047715142592</v>
      </c>
      <c r="F8">
        <v>26.393841888218475</v>
      </c>
      <c r="G8">
        <v>26.824143467523786</v>
      </c>
      <c r="H8">
        <v>27.372805941113231</v>
      </c>
      <c r="I8">
        <v>27.615325910699514</v>
      </c>
      <c r="J8">
        <v>27.790524697286227</v>
      </c>
      <c r="K8">
        <v>28.846021576892092</v>
      </c>
      <c r="L8">
        <v>29.471814691431486</v>
      </c>
      <c r="M8">
        <v>30.266322903464786</v>
      </c>
      <c r="N8">
        <v>30.832345779321017</v>
      </c>
    </row>
    <row r="9" spans="1:23" x14ac:dyDescent="0.3">
      <c r="A9" t="s">
        <v>25</v>
      </c>
      <c r="B9" t="s">
        <v>43</v>
      </c>
      <c r="C9">
        <v>25.156538605317646</v>
      </c>
      <c r="D9">
        <v>25.404851942407493</v>
      </c>
      <c r="E9">
        <v>25.922702453263373</v>
      </c>
      <c r="F9">
        <v>26.415240374799133</v>
      </c>
      <c r="G9">
        <v>26.851058756616396</v>
      </c>
      <c r="H9">
        <v>27.428634153006698</v>
      </c>
      <c r="I9">
        <v>27.701212572336033</v>
      </c>
      <c r="J9">
        <v>27.902195944675519</v>
      </c>
      <c r="K9">
        <v>29.183163609978056</v>
      </c>
      <c r="L9">
        <v>30.048143922095452</v>
      </c>
      <c r="M9">
        <v>31.357072250171356</v>
      </c>
      <c r="N9">
        <v>32.532229183802073</v>
      </c>
    </row>
    <row r="10" spans="1:23" x14ac:dyDescent="0.3">
      <c r="A10" t="s">
        <v>32</v>
      </c>
      <c r="B10" t="s">
        <v>44</v>
      </c>
      <c r="C10">
        <v>25.026251968064347</v>
      </c>
      <c r="D10">
        <v>25.305300480929287</v>
      </c>
      <c r="E10">
        <v>25.875135839232712</v>
      </c>
      <c r="F10">
        <v>26.406655733819125</v>
      </c>
      <c r="G10">
        <v>26.866979797195008</v>
      </c>
      <c r="H10">
        <v>27.471695967339503</v>
      </c>
      <c r="I10">
        <v>27.753149800979614</v>
      </c>
      <c r="J10">
        <v>27.958680949506768</v>
      </c>
      <c r="K10">
        <v>29.234150136451529</v>
      </c>
      <c r="L10">
        <v>30.066233721604871</v>
      </c>
      <c r="M10">
        <v>31.281651632450437</v>
      </c>
      <c r="N10">
        <v>32.330585104756913</v>
      </c>
    </row>
    <row r="11" spans="1:23" x14ac:dyDescent="0.3">
      <c r="A11" t="s">
        <v>36</v>
      </c>
      <c r="B11" t="s">
        <v>45</v>
      </c>
      <c r="C11">
        <v>25.281162505575537</v>
      </c>
      <c r="D11">
        <v>25.485623106220832</v>
      </c>
      <c r="E11">
        <v>25.937631054567831</v>
      </c>
      <c r="F11">
        <v>26.393741287665865</v>
      </c>
      <c r="G11">
        <v>26.818902468033269</v>
      </c>
      <c r="H11">
        <v>27.414249028726861</v>
      </c>
      <c r="I11">
        <v>27.709664198029426</v>
      </c>
      <c r="J11">
        <v>27.933730471845244</v>
      </c>
      <c r="K11">
        <v>29.49129772586803</v>
      </c>
      <c r="L11">
        <v>30.689830705382054</v>
      </c>
      <c r="M11">
        <v>32.761442154917773</v>
      </c>
      <c r="N11">
        <v>34.938935664760976</v>
      </c>
    </row>
    <row r="12" spans="1:23" x14ac:dyDescent="0.3">
      <c r="A12" t="s">
        <v>37</v>
      </c>
      <c r="B12" t="s">
        <v>46</v>
      </c>
      <c r="C12">
        <v>25.160516178737165</v>
      </c>
      <c r="D12">
        <v>25.389816067411708</v>
      </c>
      <c r="E12">
        <v>25.887139811502585</v>
      </c>
      <c r="F12">
        <v>26.380174466082973</v>
      </c>
      <c r="G12">
        <v>26.830039722045303</v>
      </c>
      <c r="H12">
        <v>27.454012855439803</v>
      </c>
      <c r="I12">
        <v>27.759159535068068</v>
      </c>
      <c r="J12">
        <v>27.988190871473186</v>
      </c>
      <c r="K12">
        <v>29.529382240481116</v>
      </c>
      <c r="L12">
        <v>30.663035001755926</v>
      </c>
      <c r="M12">
        <v>32.522241738705915</v>
      </c>
      <c r="N12">
        <v>34.35466798507175</v>
      </c>
    </row>
    <row r="14" spans="1:23" x14ac:dyDescent="0.3">
      <c r="C14" t="s">
        <v>15</v>
      </c>
      <c r="D14" t="s">
        <v>18</v>
      </c>
      <c r="E14" t="s">
        <v>19</v>
      </c>
      <c r="F14" t="s">
        <v>26</v>
      </c>
    </row>
    <row r="15" spans="1:23" x14ac:dyDescent="0.3">
      <c r="B15" t="s">
        <v>39</v>
      </c>
      <c r="C15" s="3">
        <f t="shared" ref="C15:C22" si="0">SUMXMY2($C$2:$J$2,C3:J3)</f>
        <v>0.33492274714665604</v>
      </c>
      <c r="D15">
        <v>0.107</v>
      </c>
      <c r="E15">
        <v>0.1067</v>
      </c>
      <c r="F15">
        <f>K26</f>
        <v>1.3554801670079861</v>
      </c>
    </row>
    <row r="16" spans="1:23" x14ac:dyDescent="0.3">
      <c r="B16" t="s">
        <v>40</v>
      </c>
      <c r="C16" s="2">
        <f t="shared" si="0"/>
        <v>0.46877114801111158</v>
      </c>
      <c r="D16">
        <v>0.1081</v>
      </c>
      <c r="E16">
        <v>0.108</v>
      </c>
      <c r="F16">
        <f t="shared" ref="F16:F24" si="1">K27</f>
        <v>1.6310802362425498</v>
      </c>
    </row>
    <row r="17" spans="2:11" x14ac:dyDescent="0.3">
      <c r="B17" t="s">
        <v>41</v>
      </c>
      <c r="C17">
        <f t="shared" si="0"/>
        <v>0.46354671512594642</v>
      </c>
      <c r="D17" s="2">
        <v>0.10009999999999999</v>
      </c>
      <c r="E17">
        <v>0.10009999999999999</v>
      </c>
      <c r="F17">
        <f t="shared" si="1"/>
        <v>1.4454165682363644</v>
      </c>
    </row>
    <row r="18" spans="2:11" x14ac:dyDescent="0.3">
      <c r="B18" t="s">
        <v>42</v>
      </c>
      <c r="C18">
        <f t="shared" si="0"/>
        <v>0.4291663055618628</v>
      </c>
      <c r="D18">
        <v>0.10920000000000001</v>
      </c>
      <c r="E18">
        <v>0.1091</v>
      </c>
      <c r="F18">
        <f t="shared" si="1"/>
        <v>1.5361198522466566</v>
      </c>
    </row>
    <row r="19" spans="2:11" x14ac:dyDescent="0.3">
      <c r="B19" t="s">
        <v>38</v>
      </c>
      <c r="C19">
        <f t="shared" si="0"/>
        <v>0.51284175326050296</v>
      </c>
      <c r="D19">
        <v>0.1013</v>
      </c>
      <c r="E19">
        <v>0.1012</v>
      </c>
      <c r="F19">
        <f t="shared" si="1"/>
        <v>1.5531455479109972</v>
      </c>
    </row>
    <row r="20" spans="2:11" x14ac:dyDescent="0.3">
      <c r="B20" t="s">
        <v>24</v>
      </c>
      <c r="C20">
        <f t="shared" si="0"/>
        <v>0.47007999542246742</v>
      </c>
      <c r="D20">
        <v>0.1081</v>
      </c>
      <c r="E20">
        <v>0.108</v>
      </c>
      <c r="F20">
        <f t="shared" si="1"/>
        <v>1.6524163117282633</v>
      </c>
    </row>
    <row r="21" spans="2:11" x14ac:dyDescent="0.3">
      <c r="B21" t="s">
        <v>43</v>
      </c>
      <c r="C21">
        <f t="shared" si="0"/>
        <v>0.38987705585318944</v>
      </c>
      <c r="D21" s="3">
        <v>0.1123</v>
      </c>
      <c r="E21" s="3">
        <v>0.1119</v>
      </c>
      <c r="F21" s="2">
        <f t="shared" si="1"/>
        <v>1.3168502360040293</v>
      </c>
    </row>
    <row r="22" spans="2:11" x14ac:dyDescent="0.3">
      <c r="B22" t="s">
        <v>44</v>
      </c>
      <c r="C22">
        <f t="shared" si="0"/>
        <v>0.50777347882256896</v>
      </c>
      <c r="D22" s="2">
        <v>0.1032</v>
      </c>
      <c r="E22" s="2">
        <v>0.1028</v>
      </c>
      <c r="F22" s="2">
        <f t="shared" si="1"/>
        <v>1.5341527033262921</v>
      </c>
    </row>
    <row r="23" spans="2:11" x14ac:dyDescent="0.3">
      <c r="B23" t="s">
        <v>45</v>
      </c>
      <c r="C23">
        <f t="shared" ref="C23:C24" si="2">SUMXMY2($C$2:$J$2,C11:J11)</f>
        <v>0.35218778573920079</v>
      </c>
      <c r="D23" s="2">
        <v>0.11210000000000001</v>
      </c>
      <c r="E23" s="2">
        <v>0.11169999999999999</v>
      </c>
      <c r="F23" s="3">
        <f t="shared" si="1"/>
        <v>1.2587271302150711</v>
      </c>
    </row>
    <row r="24" spans="2:11" x14ac:dyDescent="0.3">
      <c r="B24" t="s">
        <v>46</v>
      </c>
      <c r="C24">
        <f t="shared" si="2"/>
        <v>0.41999136975983664</v>
      </c>
      <c r="D24" s="2">
        <v>0.1032</v>
      </c>
      <c r="E24" s="2">
        <v>0.1027</v>
      </c>
      <c r="F24" s="2">
        <f t="shared" si="1"/>
        <v>1.4086347654819562</v>
      </c>
    </row>
    <row r="25" spans="2:11" x14ac:dyDescent="0.3">
      <c r="C25">
        <v>1980</v>
      </c>
      <c r="D25">
        <v>1983</v>
      </c>
      <c r="E25">
        <v>1989</v>
      </c>
      <c r="F25">
        <v>1995</v>
      </c>
      <c r="G25">
        <v>2000</v>
      </c>
      <c r="H25">
        <v>2008</v>
      </c>
      <c r="I25">
        <v>2012</v>
      </c>
      <c r="J25">
        <v>2015</v>
      </c>
    </row>
    <row r="26" spans="2:11" x14ac:dyDescent="0.3">
      <c r="B26" t="s">
        <v>39</v>
      </c>
      <c r="C26">
        <f t="shared" ref="C26:J33" si="3">ABS(C$2-C3)</f>
        <v>0.1069603592116124</v>
      </c>
      <c r="D26">
        <f t="shared" si="3"/>
        <v>0.1364206125541898</v>
      </c>
      <c r="E26">
        <f t="shared" si="3"/>
        <v>0.31362484639643284</v>
      </c>
      <c r="F26">
        <f t="shared" si="3"/>
        <v>0.36653923315268955</v>
      </c>
      <c r="G26">
        <f t="shared" si="3"/>
        <v>0.24367122768376248</v>
      </c>
      <c r="H26">
        <f t="shared" si="3"/>
        <v>6.4806293768356227E-2</v>
      </c>
      <c r="I26">
        <f t="shared" si="3"/>
        <v>8.36796485411746E-2</v>
      </c>
      <c r="J26">
        <f t="shared" si="3"/>
        <v>3.9777945699768225E-2</v>
      </c>
      <c r="K26">
        <f t="shared" ref="K26:K31" si="4">SUM(C26:J26)</f>
        <v>1.3554801670079861</v>
      </c>
    </row>
    <row r="27" spans="2:11" x14ac:dyDescent="0.3">
      <c r="B27" t="s">
        <v>40</v>
      </c>
      <c r="C27">
        <f t="shared" si="3"/>
        <v>0.37100137434778091</v>
      </c>
      <c r="D27">
        <f t="shared" si="3"/>
        <v>7.6580475419273597E-2</v>
      </c>
      <c r="E27">
        <f t="shared" si="3"/>
        <v>0.18510315249454123</v>
      </c>
      <c r="F27">
        <f t="shared" si="3"/>
        <v>0.43130650617155908</v>
      </c>
      <c r="G27">
        <f t="shared" si="3"/>
        <v>0.27574593604807518</v>
      </c>
      <c r="H27">
        <f t="shared" si="3"/>
        <v>8.2750742350913953E-2</v>
      </c>
      <c r="I27">
        <f t="shared" si="3"/>
        <v>0.11728162351926841</v>
      </c>
      <c r="J27">
        <f t="shared" si="3"/>
        <v>9.131042589113747E-2</v>
      </c>
      <c r="K27">
        <f t="shared" si="4"/>
        <v>1.6310802362425498</v>
      </c>
    </row>
    <row r="28" spans="2:11" x14ac:dyDescent="0.3">
      <c r="B28" t="s">
        <v>41</v>
      </c>
      <c r="C28">
        <f t="shared" si="3"/>
        <v>0.44945419446403179</v>
      </c>
      <c r="D28">
        <f t="shared" si="3"/>
        <v>0.12677785827424515</v>
      </c>
      <c r="E28">
        <f t="shared" si="3"/>
        <v>0.18233012076955646</v>
      </c>
      <c r="F28">
        <f t="shared" si="3"/>
        <v>0.39978027640724889</v>
      </c>
      <c r="G28">
        <f t="shared" si="3"/>
        <v>0.22485056098769007</v>
      </c>
      <c r="H28">
        <f t="shared" si="3"/>
        <v>1.1901851354021886E-2</v>
      </c>
      <c r="I28">
        <f t="shared" si="3"/>
        <v>3.9839215014435325E-2</v>
      </c>
      <c r="J28">
        <f t="shared" si="3"/>
        <v>1.0482490965134872E-2</v>
      </c>
      <c r="K28">
        <f t="shared" si="4"/>
        <v>1.4454165682363644</v>
      </c>
    </row>
    <row r="29" spans="2:11" x14ac:dyDescent="0.3">
      <c r="B29" t="s">
        <v>42</v>
      </c>
      <c r="C29">
        <f t="shared" si="3"/>
        <v>0.33931157939449008</v>
      </c>
      <c r="D29">
        <f t="shared" si="3"/>
        <v>4.9439555603875363E-2</v>
      </c>
      <c r="E29">
        <f t="shared" si="3"/>
        <v>0.20165144079039266</v>
      </c>
      <c r="F29">
        <f t="shared" si="3"/>
        <v>0.42023641423656954</v>
      </c>
      <c r="G29">
        <f t="shared" si="3"/>
        <v>0.26735994936572638</v>
      </c>
      <c r="H29">
        <f t="shared" si="3"/>
        <v>7.1282789347755227E-2</v>
      </c>
      <c r="I29">
        <f t="shared" si="3"/>
        <v>0.10588741748178165</v>
      </c>
      <c r="J29">
        <f t="shared" si="3"/>
        <v>8.0950706026065689E-2</v>
      </c>
      <c r="K29">
        <f t="shared" si="4"/>
        <v>1.5361198522466566</v>
      </c>
    </row>
    <row r="30" spans="2:11" x14ac:dyDescent="0.3">
      <c r="B30" t="s">
        <v>38</v>
      </c>
      <c r="C30">
        <f t="shared" si="3"/>
        <v>0.46231601652786125</v>
      </c>
      <c r="D30">
        <f t="shared" si="3"/>
        <v>0.14488830402968844</v>
      </c>
      <c r="E30">
        <f t="shared" si="3"/>
        <v>0.15409615714090918</v>
      </c>
      <c r="F30">
        <f t="shared" si="3"/>
        <v>0.43056444359158164</v>
      </c>
      <c r="G30">
        <f t="shared" si="3"/>
        <v>0.25418595538918254</v>
      </c>
      <c r="H30">
        <f t="shared" si="3"/>
        <v>3.0525421546819587E-2</v>
      </c>
      <c r="I30">
        <f t="shared" si="3"/>
        <v>5.4221084148245779E-2</v>
      </c>
      <c r="J30">
        <f t="shared" si="3"/>
        <v>2.2348165536708819E-2</v>
      </c>
      <c r="K30">
        <f t="shared" si="4"/>
        <v>1.5531455479109972</v>
      </c>
    </row>
    <row r="31" spans="2:11" x14ac:dyDescent="0.3">
      <c r="B31" t="s">
        <v>24</v>
      </c>
      <c r="C31">
        <f t="shared" si="3"/>
        <v>0.39761489671331773</v>
      </c>
      <c r="D31">
        <f t="shared" si="3"/>
        <v>8.9648490219769172E-2</v>
      </c>
      <c r="E31">
        <f t="shared" si="3"/>
        <v>0.19299595110458867</v>
      </c>
      <c r="F31">
        <f t="shared" si="3"/>
        <v>0.41175037439110795</v>
      </c>
      <c r="G31">
        <f t="shared" si="3"/>
        <v>0.25430595820067836</v>
      </c>
      <c r="H31">
        <f t="shared" si="3"/>
        <v>7.40061450692302E-2</v>
      </c>
      <c r="I31">
        <f t="shared" si="3"/>
        <v>0.12226706125456133</v>
      </c>
      <c r="J31">
        <f t="shared" si="3"/>
        <v>0.10982743477500989</v>
      </c>
      <c r="K31">
        <f t="shared" si="4"/>
        <v>1.6524163117282633</v>
      </c>
    </row>
    <row r="32" spans="2:11" x14ac:dyDescent="0.3">
      <c r="B32" t="s">
        <v>43</v>
      </c>
      <c r="C32">
        <f t="shared" si="3"/>
        <v>0.36489365839133825</v>
      </c>
      <c r="D32">
        <f t="shared" si="3"/>
        <v>6.01611860607143E-2</v>
      </c>
      <c r="E32">
        <f t="shared" si="3"/>
        <v>0.21765068922536912</v>
      </c>
      <c r="F32">
        <f t="shared" si="3"/>
        <v>0.39035188781044994</v>
      </c>
      <c r="G32">
        <f t="shared" si="3"/>
        <v>0.22739066910806827</v>
      </c>
      <c r="H32">
        <f t="shared" si="3"/>
        <v>1.8177933175763883E-2</v>
      </c>
      <c r="I32">
        <f t="shared" si="3"/>
        <v>3.6380399618042958E-2</v>
      </c>
      <c r="J32">
        <f t="shared" si="3"/>
        <v>1.8438126142825695E-3</v>
      </c>
      <c r="K32">
        <f>SUM(C32:J32)</f>
        <v>1.3168502360040293</v>
      </c>
    </row>
    <row r="33" spans="2:11" x14ac:dyDescent="0.3">
      <c r="B33" t="s">
        <v>44</v>
      </c>
      <c r="C33">
        <f t="shared" si="3"/>
        <v>0.49518029564463717</v>
      </c>
      <c r="D33">
        <f t="shared" si="3"/>
        <v>0.159712647538921</v>
      </c>
      <c r="E33">
        <f t="shared" si="3"/>
        <v>0.17008407519470836</v>
      </c>
      <c r="F33">
        <f t="shared" si="3"/>
        <v>0.3989365287904576</v>
      </c>
      <c r="G33">
        <f t="shared" si="3"/>
        <v>0.21146962852945705</v>
      </c>
      <c r="H33">
        <f t="shared" si="3"/>
        <v>2.4883881157041543E-2</v>
      </c>
      <c r="I33">
        <f t="shared" si="3"/>
        <v>1.5556829025538121E-2</v>
      </c>
      <c r="J33">
        <f t="shared" si="3"/>
        <v>5.83288174455312E-2</v>
      </c>
      <c r="K33">
        <f>SUM(C33:J33)</f>
        <v>1.5341527033262921</v>
      </c>
    </row>
    <row r="34" spans="2:11" x14ac:dyDescent="0.3">
      <c r="B34" t="s">
        <v>45</v>
      </c>
      <c r="C34">
        <f t="shared" ref="C34:J34" si="5">ABS(C$2-C11)</f>
        <v>0.2402697581334472</v>
      </c>
      <c r="D34">
        <f t="shared" si="5"/>
        <v>2.0609977752624076E-2</v>
      </c>
      <c r="E34">
        <f t="shared" si="5"/>
        <v>0.23257929052982718</v>
      </c>
      <c r="F34">
        <f t="shared" si="5"/>
        <v>0.41185097494371803</v>
      </c>
      <c r="G34">
        <f t="shared" si="5"/>
        <v>0.25954695769119596</v>
      </c>
      <c r="H34">
        <f t="shared" si="5"/>
        <v>3.2563057455600841E-2</v>
      </c>
      <c r="I34">
        <f t="shared" si="5"/>
        <v>2.7928773924649875E-2</v>
      </c>
      <c r="J34">
        <f t="shared" si="5"/>
        <v>3.3378339784007949E-2</v>
      </c>
      <c r="K34">
        <f t="shared" ref="K34:K35" si="6">SUM(C34:J34)</f>
        <v>1.2587271302150711</v>
      </c>
    </row>
    <row r="35" spans="2:11" x14ac:dyDescent="0.3">
      <c r="B35" t="s">
        <v>46</v>
      </c>
      <c r="C35">
        <f t="shared" ref="C35:J35" si="7">ABS(C$2-C12)</f>
        <v>0.36091608497181937</v>
      </c>
      <c r="D35">
        <f t="shared" si="7"/>
        <v>7.5197061056499592E-2</v>
      </c>
      <c r="E35">
        <f t="shared" si="7"/>
        <v>0.18208804746458185</v>
      </c>
      <c r="F35">
        <f t="shared" si="7"/>
        <v>0.42541779652660949</v>
      </c>
      <c r="G35">
        <f t="shared" si="7"/>
        <v>0.24840970367916171</v>
      </c>
      <c r="H35">
        <f t="shared" si="7"/>
        <v>7.2007692573414772E-3</v>
      </c>
      <c r="I35">
        <f t="shared" si="7"/>
        <v>2.1566563113992743E-2</v>
      </c>
      <c r="J35">
        <f t="shared" si="7"/>
        <v>8.7838739411949973E-2</v>
      </c>
      <c r="K35">
        <f t="shared" si="6"/>
        <v>1.4086347654819562</v>
      </c>
    </row>
    <row r="36" spans="2:11" x14ac:dyDescent="0.3">
      <c r="C36">
        <v>1980</v>
      </c>
      <c r="D36">
        <v>1983</v>
      </c>
      <c r="E36">
        <v>1989</v>
      </c>
      <c r="F36">
        <v>1995</v>
      </c>
      <c r="G36">
        <v>2000</v>
      </c>
      <c r="H36">
        <v>2008</v>
      </c>
      <c r="I36">
        <v>2012</v>
      </c>
      <c r="J36">
        <v>2015</v>
      </c>
    </row>
    <row r="37" spans="2:11" x14ac:dyDescent="0.3">
      <c r="B37" t="s">
        <v>39</v>
      </c>
      <c r="C37">
        <f>(C$2-C3)</f>
        <v>0.1069603592116124</v>
      </c>
      <c r="D37">
        <f t="shared" ref="D37:J37" si="8">(D$2-D3)</f>
        <v>-0.1364206125541898</v>
      </c>
      <c r="E37">
        <f t="shared" si="8"/>
        <v>-0.31362484639643284</v>
      </c>
      <c r="F37">
        <f t="shared" si="8"/>
        <v>0.36653923315268955</v>
      </c>
      <c r="G37">
        <f t="shared" si="8"/>
        <v>0.24367122768376248</v>
      </c>
      <c r="H37">
        <f t="shared" si="8"/>
        <v>6.4806293768356227E-2</v>
      </c>
      <c r="I37">
        <f t="shared" si="8"/>
        <v>8.36796485411746E-2</v>
      </c>
      <c r="J37">
        <f t="shared" si="8"/>
        <v>3.9777945699768225E-2</v>
      </c>
      <c r="K37">
        <f>SUMSQ(C37:J37)</f>
        <v>0.33492274714665604</v>
      </c>
    </row>
    <row r="38" spans="2:11" x14ac:dyDescent="0.3">
      <c r="B38" t="s">
        <v>40</v>
      </c>
      <c r="C38">
        <f t="shared" ref="C38:J44" si="9">(C$2-C4)</f>
        <v>0.37100137434778091</v>
      </c>
      <c r="D38">
        <f t="shared" si="9"/>
        <v>7.6580475419273597E-2</v>
      </c>
      <c r="E38">
        <f t="shared" si="9"/>
        <v>-0.18510315249454123</v>
      </c>
      <c r="F38">
        <f t="shared" si="9"/>
        <v>0.43130650617155908</v>
      </c>
      <c r="G38">
        <f t="shared" si="9"/>
        <v>0.27574593604807518</v>
      </c>
      <c r="H38">
        <f t="shared" si="9"/>
        <v>8.2750742350913953E-2</v>
      </c>
      <c r="I38">
        <f t="shared" si="9"/>
        <v>0.11728162351926841</v>
      </c>
      <c r="J38">
        <f t="shared" si="9"/>
        <v>9.131042589113747E-2</v>
      </c>
      <c r="K38">
        <f t="shared" ref="K38:K44" si="10">SUMSQ(C38:J38)</f>
        <v>0.46877114801111158</v>
      </c>
    </row>
    <row r="39" spans="2:11" x14ac:dyDescent="0.3">
      <c r="B39" t="s">
        <v>41</v>
      </c>
      <c r="C39">
        <f t="shared" si="9"/>
        <v>0.44945419446403179</v>
      </c>
      <c r="D39">
        <f t="shared" si="9"/>
        <v>0.12677785827424515</v>
      </c>
      <c r="E39">
        <f t="shared" si="9"/>
        <v>-0.18233012076955646</v>
      </c>
      <c r="F39">
        <f t="shared" si="9"/>
        <v>0.39978027640724889</v>
      </c>
      <c r="G39">
        <f t="shared" si="9"/>
        <v>0.22485056098769007</v>
      </c>
      <c r="H39">
        <f t="shared" si="9"/>
        <v>1.1901851354021886E-2</v>
      </c>
      <c r="I39">
        <f t="shared" si="9"/>
        <v>3.9839215014435325E-2</v>
      </c>
      <c r="J39">
        <f t="shared" si="9"/>
        <v>1.0482490965134872E-2</v>
      </c>
      <c r="K39">
        <f t="shared" si="10"/>
        <v>0.46354671512594642</v>
      </c>
    </row>
    <row r="40" spans="2:11" x14ac:dyDescent="0.3">
      <c r="B40" t="s">
        <v>42</v>
      </c>
      <c r="C40">
        <f t="shared" si="9"/>
        <v>0.33931157939449008</v>
      </c>
      <c r="D40">
        <f t="shared" si="9"/>
        <v>4.9439555603875363E-2</v>
      </c>
      <c r="E40">
        <f t="shared" si="9"/>
        <v>-0.20165144079039266</v>
      </c>
      <c r="F40">
        <f t="shared" si="9"/>
        <v>0.42023641423656954</v>
      </c>
      <c r="G40">
        <f t="shared" si="9"/>
        <v>0.26735994936572638</v>
      </c>
      <c r="H40">
        <f t="shared" si="9"/>
        <v>7.1282789347755227E-2</v>
      </c>
      <c r="I40">
        <f t="shared" si="9"/>
        <v>0.10588741748178165</v>
      </c>
      <c r="J40">
        <f t="shared" si="9"/>
        <v>8.0950706026065689E-2</v>
      </c>
      <c r="K40">
        <f t="shared" si="10"/>
        <v>0.4291663055618628</v>
      </c>
    </row>
    <row r="41" spans="2:11" x14ac:dyDescent="0.3">
      <c r="B41" t="s">
        <v>38</v>
      </c>
      <c r="C41">
        <f t="shared" si="9"/>
        <v>0.46231601652786125</v>
      </c>
      <c r="D41">
        <f t="shared" si="9"/>
        <v>0.14488830402968844</v>
      </c>
      <c r="E41">
        <f t="shared" si="9"/>
        <v>-0.15409615714090918</v>
      </c>
      <c r="F41">
        <f t="shared" si="9"/>
        <v>0.43056444359158164</v>
      </c>
      <c r="G41">
        <f t="shared" si="9"/>
        <v>0.25418595538918254</v>
      </c>
      <c r="H41">
        <f t="shared" si="9"/>
        <v>3.0525421546819587E-2</v>
      </c>
      <c r="I41">
        <f t="shared" si="9"/>
        <v>5.4221084148245779E-2</v>
      </c>
      <c r="J41">
        <f t="shared" si="9"/>
        <v>2.2348165536708819E-2</v>
      </c>
      <c r="K41">
        <f t="shared" si="10"/>
        <v>0.51284175326050296</v>
      </c>
    </row>
    <row r="42" spans="2:11" x14ac:dyDescent="0.3">
      <c r="B42" t="s">
        <v>24</v>
      </c>
      <c r="C42">
        <f t="shared" si="9"/>
        <v>0.39761489671331773</v>
      </c>
      <c r="D42">
        <f t="shared" si="9"/>
        <v>8.9648490219769172E-2</v>
      </c>
      <c r="E42">
        <f t="shared" si="9"/>
        <v>-0.19299595110458867</v>
      </c>
      <c r="F42">
        <f t="shared" si="9"/>
        <v>0.41175037439110795</v>
      </c>
      <c r="G42">
        <f t="shared" si="9"/>
        <v>0.25430595820067836</v>
      </c>
      <c r="H42">
        <f t="shared" si="9"/>
        <v>7.40061450692302E-2</v>
      </c>
      <c r="I42">
        <f t="shared" si="9"/>
        <v>0.12226706125456133</v>
      </c>
      <c r="J42">
        <f t="shared" si="9"/>
        <v>0.10982743477500989</v>
      </c>
      <c r="K42">
        <f t="shared" si="10"/>
        <v>0.47007999542246742</v>
      </c>
    </row>
    <row r="43" spans="2:11" x14ac:dyDescent="0.3">
      <c r="B43" t="s">
        <v>43</v>
      </c>
      <c r="C43">
        <f t="shared" si="9"/>
        <v>0.36489365839133825</v>
      </c>
      <c r="D43">
        <f t="shared" si="9"/>
        <v>6.01611860607143E-2</v>
      </c>
      <c r="E43">
        <f t="shared" si="9"/>
        <v>-0.21765068922536912</v>
      </c>
      <c r="F43">
        <f t="shared" si="9"/>
        <v>0.39035188781044994</v>
      </c>
      <c r="G43">
        <f t="shared" si="9"/>
        <v>0.22739066910806827</v>
      </c>
      <c r="H43">
        <f t="shared" si="9"/>
        <v>1.8177933175763883E-2</v>
      </c>
      <c r="I43">
        <f t="shared" si="9"/>
        <v>3.6380399618042958E-2</v>
      </c>
      <c r="J43">
        <f t="shared" si="9"/>
        <v>-1.8438126142825695E-3</v>
      </c>
      <c r="K43">
        <f t="shared" si="10"/>
        <v>0.38987705585318944</v>
      </c>
    </row>
    <row r="44" spans="2:11" x14ac:dyDescent="0.3">
      <c r="B44" t="s">
        <v>44</v>
      </c>
      <c r="C44">
        <f t="shared" si="9"/>
        <v>0.49518029564463717</v>
      </c>
      <c r="D44">
        <f t="shared" si="9"/>
        <v>0.159712647538921</v>
      </c>
      <c r="E44">
        <f t="shared" si="9"/>
        <v>-0.17008407519470836</v>
      </c>
      <c r="F44">
        <f t="shared" si="9"/>
        <v>0.3989365287904576</v>
      </c>
      <c r="G44">
        <f t="shared" si="9"/>
        <v>0.21146962852945705</v>
      </c>
      <c r="H44">
        <f t="shared" si="9"/>
        <v>-2.4883881157041543E-2</v>
      </c>
      <c r="I44">
        <f t="shared" si="9"/>
        <v>-1.5556829025538121E-2</v>
      </c>
      <c r="J44">
        <f t="shared" si="9"/>
        <v>-5.83288174455312E-2</v>
      </c>
      <c r="K44">
        <f t="shared" si="10"/>
        <v>0.50777347882256896</v>
      </c>
    </row>
    <row r="45" spans="2:11" x14ac:dyDescent="0.3">
      <c r="B45" t="s">
        <v>45</v>
      </c>
      <c r="C45">
        <f t="shared" ref="C45:J45" si="11">(C$2-C11)</f>
        <v>0.2402697581334472</v>
      </c>
      <c r="D45">
        <f t="shared" si="11"/>
        <v>-2.0609977752624076E-2</v>
      </c>
      <c r="E45">
        <f t="shared" si="11"/>
        <v>-0.23257929052982718</v>
      </c>
      <c r="F45">
        <f t="shared" si="11"/>
        <v>0.41185097494371803</v>
      </c>
      <c r="G45">
        <f t="shared" si="11"/>
        <v>0.25954695769119596</v>
      </c>
      <c r="H45">
        <f t="shared" si="11"/>
        <v>3.2563057455600841E-2</v>
      </c>
      <c r="I45">
        <f t="shared" si="11"/>
        <v>2.7928773924649875E-2</v>
      </c>
      <c r="J45">
        <f t="shared" si="11"/>
        <v>-3.3378339784007949E-2</v>
      </c>
      <c r="K45">
        <f t="shared" ref="K45:K46" si="12">SUMSQ(C45:J45)</f>
        <v>0.35218778573920079</v>
      </c>
    </row>
    <row r="46" spans="2:11" x14ac:dyDescent="0.3">
      <c r="B46" t="s">
        <v>46</v>
      </c>
      <c r="C46">
        <f t="shared" ref="C46:J46" si="13">(C$2-C12)</f>
        <v>0.36091608497181937</v>
      </c>
      <c r="D46">
        <f t="shared" si="13"/>
        <v>7.5197061056499592E-2</v>
      </c>
      <c r="E46">
        <f t="shared" si="13"/>
        <v>-0.18208804746458185</v>
      </c>
      <c r="F46">
        <f t="shared" si="13"/>
        <v>0.42541779652660949</v>
      </c>
      <c r="G46">
        <f t="shared" si="13"/>
        <v>0.24840970367916171</v>
      </c>
      <c r="H46">
        <f t="shared" si="13"/>
        <v>-7.2007692573414772E-3</v>
      </c>
      <c r="I46">
        <f t="shared" si="13"/>
        <v>-2.1566563113992743E-2</v>
      </c>
      <c r="J46">
        <f t="shared" si="13"/>
        <v>-8.7838739411949973E-2</v>
      </c>
      <c r="K46">
        <f t="shared" si="12"/>
        <v>0.41999136975983664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opLeftCell="A16" workbookViewId="0">
      <selection activeCell="C2" sqref="C2:J2"/>
    </sheetView>
  </sheetViews>
  <sheetFormatPr defaultRowHeight="14.4" x14ac:dyDescent="0.3"/>
  <cols>
    <col min="1" max="1" width="16" customWidth="1"/>
    <col min="2" max="2" width="16" bestFit="1" customWidth="1"/>
  </cols>
  <sheetData>
    <row r="1" spans="1:14" x14ac:dyDescent="0.3">
      <c r="C1">
        <v>1980</v>
      </c>
      <c r="D1">
        <v>1983</v>
      </c>
      <c r="E1">
        <v>1989</v>
      </c>
      <c r="F1">
        <v>1995</v>
      </c>
      <c r="G1">
        <v>2000</v>
      </c>
      <c r="H1">
        <v>2008</v>
      </c>
      <c r="I1">
        <v>2012</v>
      </c>
      <c r="J1">
        <v>2015</v>
      </c>
      <c r="K1">
        <v>2035</v>
      </c>
      <c r="L1">
        <v>2050</v>
      </c>
      <c r="M1">
        <v>2075</v>
      </c>
      <c r="N1">
        <v>2100</v>
      </c>
    </row>
    <row r="2" spans="1:14" x14ac:dyDescent="0.3">
      <c r="B2" t="s">
        <v>0</v>
      </c>
      <c r="C2">
        <v>25.494040146444274</v>
      </c>
      <c r="D2">
        <v>25.4457008991108</v>
      </c>
      <c r="E2">
        <v>25.775616100793783</v>
      </c>
      <c r="F2">
        <v>26.86272968829876</v>
      </c>
      <c r="G2">
        <v>27.081455151172577</v>
      </c>
      <c r="H2">
        <v>27.446812086182462</v>
      </c>
      <c r="I2">
        <v>27.739055328057649</v>
      </c>
      <c r="J2">
        <v>27.904070360250017</v>
      </c>
    </row>
    <row r="3" spans="1:14" x14ac:dyDescent="0.3">
      <c r="A3" t="s">
        <v>4</v>
      </c>
      <c r="B3" t="s">
        <v>1</v>
      </c>
      <c r="C3">
        <v>25.545881866434105</v>
      </c>
      <c r="D3">
        <v>25.734376735655626</v>
      </c>
      <c r="E3">
        <v>26.115549266242272</v>
      </c>
      <c r="F3">
        <v>26.502367649439478</v>
      </c>
      <c r="G3">
        <v>26.829089400570144</v>
      </c>
      <c r="H3">
        <v>27.366792539038983</v>
      </c>
      <c r="I3">
        <v>27.639654046216293</v>
      </c>
      <c r="J3">
        <v>27.849499697923179</v>
      </c>
      <c r="K3">
        <v>29.281830473428069</v>
      </c>
      <c r="L3">
        <v>30.393247473482663</v>
      </c>
      <c r="M3">
        <v>32.323569801656099</v>
      </c>
      <c r="N3">
        <v>34.37440865438348</v>
      </c>
    </row>
    <row r="4" spans="1:14" x14ac:dyDescent="0.3">
      <c r="A4" t="s">
        <v>3</v>
      </c>
      <c r="B4" t="s">
        <v>2</v>
      </c>
      <c r="C4">
        <v>25.393149564055996</v>
      </c>
      <c r="D4">
        <v>25.621028129029945</v>
      </c>
      <c r="E4">
        <v>26.085843117845823</v>
      </c>
      <c r="F4">
        <v>26.493367561808132</v>
      </c>
      <c r="G4">
        <v>26.817340706649119</v>
      </c>
      <c r="H4">
        <v>27.335039174728987</v>
      </c>
      <c r="I4">
        <v>27.58462841772231</v>
      </c>
      <c r="J4">
        <v>27.775481549279444</v>
      </c>
      <c r="K4">
        <v>29.041117850295517</v>
      </c>
      <c r="L4">
        <v>29.971475643994207</v>
      </c>
      <c r="M4">
        <v>31.521189986277641</v>
      </c>
      <c r="N4">
        <v>33.085917395314674</v>
      </c>
    </row>
    <row r="5" spans="1:14" x14ac:dyDescent="0.3">
      <c r="A5" t="s">
        <v>7</v>
      </c>
      <c r="B5" t="s">
        <v>12</v>
      </c>
      <c r="C5">
        <v>25.043489211681237</v>
      </c>
      <c r="D5">
        <v>25.284468555571671</v>
      </c>
      <c r="E5">
        <v>25.748173159566409</v>
      </c>
      <c r="F5">
        <v>26.188079573647521</v>
      </c>
      <c r="G5">
        <v>26.536996016033438</v>
      </c>
      <c r="H5">
        <v>27.07705758750107</v>
      </c>
      <c r="I5">
        <v>27.329958849960377</v>
      </c>
      <c r="J5">
        <v>27.51977695991588</v>
      </c>
      <c r="K5">
        <v>28.693516084188008</v>
      </c>
      <c r="L5">
        <v>29.441818178668477</v>
      </c>
      <c r="M5">
        <v>30.479657474438515</v>
      </c>
      <c r="N5">
        <v>31.273068954036471</v>
      </c>
    </row>
    <row r="6" spans="1:14" x14ac:dyDescent="0.3">
      <c r="A6" t="s">
        <v>8</v>
      </c>
      <c r="B6" t="s">
        <v>13</v>
      </c>
      <c r="C6">
        <v>25.409888997251588</v>
      </c>
      <c r="D6">
        <v>25.6310491922065</v>
      </c>
      <c r="E6">
        <v>26.063269862575222</v>
      </c>
      <c r="F6">
        <v>26.483067877828358</v>
      </c>
      <c r="G6">
        <v>26.82431813854722</v>
      </c>
      <c r="H6">
        <v>27.333370001578714</v>
      </c>
      <c r="I6">
        <v>27.570576942278766</v>
      </c>
      <c r="J6">
        <v>27.749659210857612</v>
      </c>
      <c r="K6">
        <v>28.866826964617406</v>
      </c>
      <c r="L6">
        <v>29.59038203401159</v>
      </c>
      <c r="M6">
        <v>30.615181563351655</v>
      </c>
      <c r="N6">
        <v>31.422856966306668</v>
      </c>
    </row>
    <row r="7" spans="1:14" x14ac:dyDescent="0.3">
      <c r="A7" t="s">
        <v>11</v>
      </c>
      <c r="B7" t="s">
        <v>14</v>
      </c>
      <c r="C7">
        <v>24.978125141260673</v>
      </c>
      <c r="D7">
        <v>25.265306381096892</v>
      </c>
      <c r="E7">
        <v>25.790407968200036</v>
      </c>
      <c r="F7">
        <v>26.254949951784976</v>
      </c>
      <c r="G7">
        <v>26.600103815975569</v>
      </c>
      <c r="H7">
        <v>27.092901892808687</v>
      </c>
      <c r="I7">
        <v>27.303858066442565</v>
      </c>
      <c r="J7">
        <v>27.454323032783602</v>
      </c>
      <c r="K7">
        <v>28.253002800194633</v>
      </c>
      <c r="L7">
        <v>28.655586956844562</v>
      </c>
      <c r="M7">
        <v>29.078124490700151</v>
      </c>
      <c r="N7">
        <v>29.315692435854093</v>
      </c>
    </row>
    <row r="10" spans="1:14" x14ac:dyDescent="0.3">
      <c r="C10" t="s">
        <v>15</v>
      </c>
      <c r="D10" t="s">
        <v>18</v>
      </c>
      <c r="E10" t="s">
        <v>19</v>
      </c>
    </row>
    <row r="11" spans="1:14" x14ac:dyDescent="0.3">
      <c r="B11" t="s">
        <v>1</v>
      </c>
      <c r="C11">
        <f>SUMXMY2($C$2:$J$2,C3:J3)</f>
        <v>0.41438683057967901</v>
      </c>
      <c r="D11">
        <v>0.1048</v>
      </c>
      <c r="E11">
        <v>0.10440000000000001</v>
      </c>
    </row>
    <row r="12" spans="1:14" x14ac:dyDescent="0.3">
      <c r="B12" t="s">
        <v>2</v>
      </c>
      <c r="C12" s="1">
        <f>SUMXMY2($C$2:$J$2,C4:J4)</f>
        <v>0.39622010624371673</v>
      </c>
      <c r="D12">
        <v>0.1053</v>
      </c>
      <c r="E12">
        <v>0.1052</v>
      </c>
    </row>
    <row r="13" spans="1:14" x14ac:dyDescent="0.3">
      <c r="B13" t="s">
        <v>12</v>
      </c>
      <c r="C13">
        <f>SUMXMY2($C$2:$J$2,C5:J5)</f>
        <v>1.4330933907046568</v>
      </c>
      <c r="D13" s="1">
        <v>0.1074</v>
      </c>
      <c r="E13">
        <v>0.10730000000000001</v>
      </c>
    </row>
    <row r="14" spans="1:14" x14ac:dyDescent="0.3">
      <c r="B14" t="s">
        <v>13</v>
      </c>
      <c r="C14">
        <f>SUMXMY2($C$2:$J$2,C6:J6)</f>
        <v>0.39953950201309396</v>
      </c>
      <c r="D14">
        <v>0.1057</v>
      </c>
      <c r="E14">
        <v>0.1056</v>
      </c>
    </row>
    <row r="15" spans="1:14" x14ac:dyDescent="0.3">
      <c r="B15" t="s">
        <v>14</v>
      </c>
      <c r="C15">
        <f>SUMXMY2($C$2:$J$2,C7:J7)</f>
        <v>1.4169463301114498</v>
      </c>
      <c r="D15">
        <v>0.1065</v>
      </c>
      <c r="E15">
        <v>0.10639999999999999</v>
      </c>
    </row>
    <row r="17" spans="2:11" x14ac:dyDescent="0.3">
      <c r="B17" t="s">
        <v>1</v>
      </c>
      <c r="C17">
        <f>ABS(C$2-C3)</f>
        <v>5.1841719989830892E-2</v>
      </c>
      <c r="D17">
        <f t="shared" ref="D17:J21" si="0">ABS(D$2-D3)</f>
        <v>0.28867583654482587</v>
      </c>
      <c r="E17">
        <f t="shared" si="0"/>
        <v>0.33993316544848895</v>
      </c>
      <c r="F17">
        <f t="shared" si="0"/>
        <v>0.36036203885928231</v>
      </c>
      <c r="G17">
        <f t="shared" si="0"/>
        <v>0.25236575060243283</v>
      </c>
      <c r="H17">
        <f t="shared" si="0"/>
        <v>8.0019547143479031E-2</v>
      </c>
      <c r="I17">
        <f t="shared" si="0"/>
        <v>9.9401281841355882E-2</v>
      </c>
      <c r="J17">
        <f t="shared" si="0"/>
        <v>5.4570662326838715E-2</v>
      </c>
      <c r="K17">
        <f>SUM(C17:J17)</f>
        <v>1.5271700027565345</v>
      </c>
    </row>
    <row r="18" spans="2:11" x14ac:dyDescent="0.3">
      <c r="B18" t="s">
        <v>2</v>
      </c>
      <c r="C18">
        <f>ABS(C$2-C4)</f>
        <v>0.10089058238827775</v>
      </c>
      <c r="D18">
        <f t="shared" si="0"/>
        <v>0.1753272299191444</v>
      </c>
      <c r="E18">
        <f t="shared" si="0"/>
        <v>0.31022701705203914</v>
      </c>
      <c r="F18">
        <f t="shared" si="0"/>
        <v>0.36936212649062838</v>
      </c>
      <c r="G18">
        <f t="shared" si="0"/>
        <v>0.26411444452345734</v>
      </c>
      <c r="H18">
        <f t="shared" si="0"/>
        <v>0.11177291145347468</v>
      </c>
      <c r="I18">
        <f t="shared" si="0"/>
        <v>0.15442691033533862</v>
      </c>
      <c r="J18">
        <f t="shared" si="0"/>
        <v>0.12858881097057306</v>
      </c>
      <c r="K18">
        <f>SUM(C18:J18)</f>
        <v>1.6147100331329334</v>
      </c>
    </row>
    <row r="19" spans="2:11" x14ac:dyDescent="0.3">
      <c r="B19" t="s">
        <v>12</v>
      </c>
      <c r="C19">
        <f>ABS(C$2-C5)</f>
        <v>0.45055093476303654</v>
      </c>
      <c r="D19">
        <f t="shared" si="0"/>
        <v>0.16123234353912963</v>
      </c>
      <c r="E19">
        <f t="shared" si="0"/>
        <v>2.7442941227374007E-2</v>
      </c>
      <c r="F19">
        <f t="shared" si="0"/>
        <v>0.67465011465123936</v>
      </c>
      <c r="G19">
        <f t="shared" si="0"/>
        <v>0.54445913513913879</v>
      </c>
      <c r="H19">
        <f t="shared" si="0"/>
        <v>0.36975449868139165</v>
      </c>
      <c r="I19">
        <f t="shared" si="0"/>
        <v>0.4090964780972719</v>
      </c>
      <c r="J19">
        <f t="shared" si="0"/>
        <v>0.38429340033413695</v>
      </c>
      <c r="K19">
        <f>SUM(C19:J19)</f>
        <v>3.0214798464327188</v>
      </c>
    </row>
    <row r="20" spans="2:11" x14ac:dyDescent="0.3">
      <c r="B20" t="s">
        <v>13</v>
      </c>
      <c r="C20">
        <f>ABS(C$2-C6)</f>
        <v>8.4151149192685182E-2</v>
      </c>
      <c r="D20">
        <f t="shared" si="0"/>
        <v>0.1853482930957</v>
      </c>
      <c r="E20">
        <f t="shared" si="0"/>
        <v>0.28765376178143853</v>
      </c>
      <c r="F20">
        <f t="shared" si="0"/>
        <v>0.37966181047040237</v>
      </c>
      <c r="G20">
        <f t="shared" si="0"/>
        <v>0.25713701262535693</v>
      </c>
      <c r="H20">
        <f t="shared" si="0"/>
        <v>0.11344208460374716</v>
      </c>
      <c r="I20">
        <f t="shared" si="0"/>
        <v>0.16847838577888297</v>
      </c>
      <c r="J20">
        <f t="shared" si="0"/>
        <v>0.15441114939240563</v>
      </c>
      <c r="K20">
        <f>SUM(C20:J20)</f>
        <v>1.6302836469406188</v>
      </c>
    </row>
    <row r="21" spans="2:11" x14ac:dyDescent="0.3">
      <c r="B21" t="s">
        <v>14</v>
      </c>
      <c r="C21">
        <f>ABS(C$2-C7)</f>
        <v>0.51591500518360078</v>
      </c>
      <c r="D21">
        <f t="shared" si="0"/>
        <v>0.18039451801390882</v>
      </c>
      <c r="E21">
        <f t="shared" si="0"/>
        <v>1.4791867406252379E-2</v>
      </c>
      <c r="F21">
        <f t="shared" si="0"/>
        <v>0.60777973651378403</v>
      </c>
      <c r="G21">
        <f t="shared" si="0"/>
        <v>0.48135133519700801</v>
      </c>
      <c r="H21">
        <f t="shared" si="0"/>
        <v>0.35391019337377472</v>
      </c>
      <c r="I21">
        <f t="shared" si="0"/>
        <v>0.43519726161508387</v>
      </c>
      <c r="J21">
        <f t="shared" si="0"/>
        <v>0.44974732746641521</v>
      </c>
      <c r="K21">
        <f>SUM(C21:J21)</f>
        <v>3.0390872447698278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opLeftCell="A10" zoomScale="85" zoomScaleNormal="85" workbookViewId="0">
      <selection sqref="A1:N1048576"/>
    </sheetView>
  </sheetViews>
  <sheetFormatPr defaultRowHeight="14.4" x14ac:dyDescent="0.3"/>
  <cols>
    <col min="1" max="1" width="16" customWidth="1"/>
    <col min="2" max="2" width="16" bestFit="1" customWidth="1"/>
  </cols>
  <sheetData>
    <row r="1" spans="1:14" x14ac:dyDescent="0.3">
      <c r="C1">
        <v>1980</v>
      </c>
      <c r="D1">
        <v>1983</v>
      </c>
      <c r="E1">
        <v>1989</v>
      </c>
      <c r="F1">
        <v>1995</v>
      </c>
      <c r="G1">
        <v>2000</v>
      </c>
      <c r="H1">
        <v>2008</v>
      </c>
      <c r="I1">
        <v>2012</v>
      </c>
      <c r="J1">
        <v>2015</v>
      </c>
      <c r="K1">
        <v>2035</v>
      </c>
      <c r="L1">
        <v>2050</v>
      </c>
      <c r="M1">
        <v>2075</v>
      </c>
      <c r="N1">
        <v>2100</v>
      </c>
    </row>
    <row r="2" spans="1:14" x14ac:dyDescent="0.3">
      <c r="B2" t="s">
        <v>0</v>
      </c>
      <c r="C2">
        <v>25.494040146444274</v>
      </c>
      <c r="D2">
        <v>25.4457008991108</v>
      </c>
      <c r="E2">
        <v>25.775616100793783</v>
      </c>
      <c r="F2">
        <v>26.86272968829876</v>
      </c>
      <c r="G2">
        <v>27.081455151172577</v>
      </c>
      <c r="H2">
        <v>27.446812086182462</v>
      </c>
      <c r="I2">
        <v>27.739055328057649</v>
      </c>
      <c r="J2">
        <v>27.904070360250017</v>
      </c>
    </row>
    <row r="3" spans="1:14" x14ac:dyDescent="0.3">
      <c r="A3" t="s">
        <v>4</v>
      </c>
      <c r="B3" t="s">
        <v>1</v>
      </c>
      <c r="C3">
        <v>25.545881866434105</v>
      </c>
      <c r="D3">
        <v>25.734376735655626</v>
      </c>
      <c r="E3">
        <v>26.115549266242272</v>
      </c>
      <c r="F3">
        <v>26.502367649439478</v>
      </c>
      <c r="G3">
        <v>26.829089400570144</v>
      </c>
      <c r="H3">
        <v>27.366792539038983</v>
      </c>
      <c r="I3">
        <v>27.639654046216293</v>
      </c>
      <c r="J3">
        <v>27.849499697923179</v>
      </c>
      <c r="K3">
        <v>29.281830473428069</v>
      </c>
      <c r="L3">
        <v>30.393247473482663</v>
      </c>
      <c r="M3">
        <v>32.323569801656099</v>
      </c>
      <c r="N3">
        <v>34.37440865438348</v>
      </c>
    </row>
    <row r="4" spans="1:14" x14ac:dyDescent="0.3">
      <c r="A4" t="s">
        <v>3</v>
      </c>
      <c r="B4" t="s">
        <v>2</v>
      </c>
      <c r="C4">
        <v>25.393149564055996</v>
      </c>
      <c r="D4">
        <v>25.621028129029945</v>
      </c>
      <c r="E4">
        <v>26.085843117845823</v>
      </c>
      <c r="F4">
        <v>26.493367561808132</v>
      </c>
      <c r="G4">
        <v>26.817340706649119</v>
      </c>
      <c r="H4">
        <v>27.335039174728987</v>
      </c>
      <c r="I4">
        <v>27.58462841772231</v>
      </c>
      <c r="J4">
        <v>27.775481549279444</v>
      </c>
      <c r="K4">
        <v>29.041117850295517</v>
      </c>
      <c r="L4">
        <v>29.971475643994207</v>
      </c>
      <c r="M4">
        <v>31.521189986277641</v>
      </c>
      <c r="N4">
        <v>33.085917395314674</v>
      </c>
    </row>
    <row r="5" spans="1:14" x14ac:dyDescent="0.3">
      <c r="A5" t="s">
        <v>7</v>
      </c>
      <c r="B5" t="s">
        <v>12</v>
      </c>
      <c r="C5">
        <v>25.043489211681237</v>
      </c>
      <c r="D5">
        <v>25.284468555571671</v>
      </c>
      <c r="E5">
        <v>25.748173159566409</v>
      </c>
      <c r="F5">
        <v>26.188079573647521</v>
      </c>
      <c r="G5">
        <v>26.536996016033438</v>
      </c>
      <c r="H5">
        <v>27.07705758750107</v>
      </c>
      <c r="I5">
        <v>27.329958849960377</v>
      </c>
      <c r="J5">
        <v>27.51977695991588</v>
      </c>
      <c r="K5">
        <v>28.693516084188008</v>
      </c>
      <c r="L5">
        <v>29.441818178668477</v>
      </c>
      <c r="M5">
        <v>30.479657474438515</v>
      </c>
      <c r="N5">
        <v>31.273068954036471</v>
      </c>
    </row>
    <row r="6" spans="1:14" x14ac:dyDescent="0.3">
      <c r="A6" t="s">
        <v>8</v>
      </c>
      <c r="B6" t="s">
        <v>13</v>
      </c>
      <c r="C6">
        <v>25.409888997251588</v>
      </c>
      <c r="D6">
        <v>25.6310491922065</v>
      </c>
      <c r="E6">
        <v>26.063269862575222</v>
      </c>
      <c r="F6">
        <v>26.483067877828358</v>
      </c>
      <c r="G6">
        <v>26.82431813854722</v>
      </c>
      <c r="H6">
        <v>27.333370001578714</v>
      </c>
      <c r="I6">
        <v>27.570576942278766</v>
      </c>
      <c r="J6">
        <v>27.749659210857612</v>
      </c>
      <c r="K6">
        <v>28.866826964617406</v>
      </c>
      <c r="L6">
        <v>29.59038203401159</v>
      </c>
      <c r="M6">
        <v>30.615181563351655</v>
      </c>
      <c r="N6">
        <v>31.422856966306668</v>
      </c>
    </row>
    <row r="7" spans="1:14" x14ac:dyDescent="0.3">
      <c r="A7" t="s">
        <v>11</v>
      </c>
      <c r="B7" t="s">
        <v>14</v>
      </c>
      <c r="C7">
        <v>24.978125141260673</v>
      </c>
      <c r="D7">
        <v>25.265306381096892</v>
      </c>
      <c r="E7">
        <v>25.790407968200036</v>
      </c>
      <c r="F7">
        <v>26.254949951784976</v>
      </c>
      <c r="G7">
        <v>26.600103815975569</v>
      </c>
      <c r="H7">
        <v>27.092901892808687</v>
      </c>
      <c r="I7">
        <v>27.303858066442565</v>
      </c>
      <c r="J7">
        <v>27.454323032783602</v>
      </c>
      <c r="K7">
        <v>28.253002800194633</v>
      </c>
      <c r="L7">
        <v>28.655586956844562</v>
      </c>
      <c r="M7">
        <v>29.078124490700151</v>
      </c>
      <c r="N7">
        <v>29.315692435854093</v>
      </c>
    </row>
    <row r="10" spans="1:14" x14ac:dyDescent="0.3">
      <c r="C10" t="s">
        <v>15</v>
      </c>
      <c r="D10" t="s">
        <v>18</v>
      </c>
      <c r="E10" t="s">
        <v>19</v>
      </c>
    </row>
    <row r="11" spans="1:14" x14ac:dyDescent="0.3">
      <c r="B11" t="s">
        <v>1</v>
      </c>
      <c r="C11">
        <f>SUMXMY2($C$2:$J$2,C3:J3)</f>
        <v>0.41438683057967901</v>
      </c>
      <c r="D11">
        <v>0.1048</v>
      </c>
      <c r="E11">
        <v>0.10440000000000001</v>
      </c>
    </row>
    <row r="12" spans="1:14" x14ac:dyDescent="0.3">
      <c r="B12" t="s">
        <v>2</v>
      </c>
      <c r="C12" s="1">
        <f>SUMXMY2($C$2:$J$2,C4:J4)</f>
        <v>0.39622010624371673</v>
      </c>
      <c r="D12">
        <v>0.1053</v>
      </c>
      <c r="E12">
        <v>0.1052</v>
      </c>
    </row>
    <row r="13" spans="1:14" x14ac:dyDescent="0.3">
      <c r="B13" t="s">
        <v>12</v>
      </c>
      <c r="C13">
        <f>SUMXMY2($C$2:$J$2,C5:J5)</f>
        <v>1.4330933907046568</v>
      </c>
      <c r="D13" s="1">
        <v>0.1074</v>
      </c>
      <c r="E13">
        <v>0.10730000000000001</v>
      </c>
    </row>
    <row r="14" spans="1:14" x14ac:dyDescent="0.3">
      <c r="B14" t="s">
        <v>13</v>
      </c>
      <c r="C14">
        <f>SUMXMY2($C$2:$J$2,C6:J6)</f>
        <v>0.39953950201309396</v>
      </c>
      <c r="D14">
        <v>0.1057</v>
      </c>
      <c r="E14">
        <v>0.1056</v>
      </c>
    </row>
    <row r="15" spans="1:14" x14ac:dyDescent="0.3">
      <c r="B15" t="s">
        <v>14</v>
      </c>
      <c r="C15">
        <f>SUMXMY2($C$2:$J$2,C7:J7)</f>
        <v>1.4169463301114498</v>
      </c>
      <c r="D15">
        <v>0.1065</v>
      </c>
      <c r="E15">
        <v>0.10639999999999999</v>
      </c>
    </row>
    <row r="17" spans="2:11" x14ac:dyDescent="0.3">
      <c r="B17" t="s">
        <v>1</v>
      </c>
      <c r="C17">
        <f>ABS(C$2-C3)</f>
        <v>5.1841719989830892E-2</v>
      </c>
      <c r="D17">
        <f t="shared" ref="D17:J21" si="0">ABS(D$2-D3)</f>
        <v>0.28867583654482587</v>
      </c>
      <c r="E17">
        <f t="shared" si="0"/>
        <v>0.33993316544848895</v>
      </c>
      <c r="F17">
        <f t="shared" si="0"/>
        <v>0.36036203885928231</v>
      </c>
      <c r="G17">
        <f t="shared" si="0"/>
        <v>0.25236575060243283</v>
      </c>
      <c r="H17">
        <f t="shared" si="0"/>
        <v>8.0019547143479031E-2</v>
      </c>
      <c r="I17">
        <f t="shared" si="0"/>
        <v>9.9401281841355882E-2</v>
      </c>
      <c r="J17">
        <f t="shared" si="0"/>
        <v>5.4570662326838715E-2</v>
      </c>
      <c r="K17">
        <f>SUM(C17:J17)</f>
        <v>1.5271700027565345</v>
      </c>
    </row>
    <row r="18" spans="2:11" x14ac:dyDescent="0.3">
      <c r="B18" t="s">
        <v>2</v>
      </c>
      <c r="C18">
        <f>ABS(C$2-C4)</f>
        <v>0.10089058238827775</v>
      </c>
      <c r="D18">
        <f t="shared" si="0"/>
        <v>0.1753272299191444</v>
      </c>
      <c r="E18">
        <f t="shared" si="0"/>
        <v>0.31022701705203914</v>
      </c>
      <c r="F18">
        <f t="shared" si="0"/>
        <v>0.36936212649062838</v>
      </c>
      <c r="G18">
        <f t="shared" si="0"/>
        <v>0.26411444452345734</v>
      </c>
      <c r="H18">
        <f t="shared" si="0"/>
        <v>0.11177291145347468</v>
      </c>
      <c r="I18">
        <f t="shared" si="0"/>
        <v>0.15442691033533862</v>
      </c>
      <c r="J18">
        <f t="shared" si="0"/>
        <v>0.12858881097057306</v>
      </c>
      <c r="K18">
        <f>SUM(C18:J18)</f>
        <v>1.6147100331329334</v>
      </c>
    </row>
    <row r="19" spans="2:11" x14ac:dyDescent="0.3">
      <c r="B19" t="s">
        <v>12</v>
      </c>
      <c r="C19">
        <f>ABS(C$2-C5)</f>
        <v>0.45055093476303654</v>
      </c>
      <c r="D19">
        <f t="shared" si="0"/>
        <v>0.16123234353912963</v>
      </c>
      <c r="E19">
        <f t="shared" si="0"/>
        <v>2.7442941227374007E-2</v>
      </c>
      <c r="F19">
        <f t="shared" si="0"/>
        <v>0.67465011465123936</v>
      </c>
      <c r="G19">
        <f t="shared" si="0"/>
        <v>0.54445913513913879</v>
      </c>
      <c r="H19">
        <f t="shared" si="0"/>
        <v>0.36975449868139165</v>
      </c>
      <c r="I19">
        <f t="shared" si="0"/>
        <v>0.4090964780972719</v>
      </c>
      <c r="J19">
        <f t="shared" si="0"/>
        <v>0.38429340033413695</v>
      </c>
      <c r="K19">
        <f>SUM(C19:J19)</f>
        <v>3.0214798464327188</v>
      </c>
    </row>
    <row r="20" spans="2:11" x14ac:dyDescent="0.3">
      <c r="B20" t="s">
        <v>13</v>
      </c>
      <c r="C20">
        <f>ABS(C$2-C6)</f>
        <v>8.4151149192685182E-2</v>
      </c>
      <c r="D20">
        <f t="shared" si="0"/>
        <v>0.1853482930957</v>
      </c>
      <c r="E20">
        <f t="shared" si="0"/>
        <v>0.28765376178143853</v>
      </c>
      <c r="F20">
        <f t="shared" si="0"/>
        <v>0.37966181047040237</v>
      </c>
      <c r="G20">
        <f t="shared" si="0"/>
        <v>0.25713701262535693</v>
      </c>
      <c r="H20">
        <f t="shared" si="0"/>
        <v>0.11344208460374716</v>
      </c>
      <c r="I20">
        <f t="shared" si="0"/>
        <v>0.16847838577888297</v>
      </c>
      <c r="J20">
        <f t="shared" si="0"/>
        <v>0.15441114939240563</v>
      </c>
      <c r="K20">
        <f>SUM(C20:J20)</f>
        <v>1.6302836469406188</v>
      </c>
    </row>
    <row r="21" spans="2:11" x14ac:dyDescent="0.3">
      <c r="B21" t="s">
        <v>14</v>
      </c>
      <c r="C21">
        <f>ABS(C$2-C7)</f>
        <v>0.51591500518360078</v>
      </c>
      <c r="D21">
        <f t="shared" si="0"/>
        <v>0.18039451801390882</v>
      </c>
      <c r="E21">
        <f t="shared" si="0"/>
        <v>1.4791867406252379E-2</v>
      </c>
      <c r="F21">
        <f t="shared" si="0"/>
        <v>0.60777973651378403</v>
      </c>
      <c r="G21">
        <f t="shared" si="0"/>
        <v>0.48135133519700801</v>
      </c>
      <c r="H21">
        <f t="shared" si="0"/>
        <v>0.35391019337377472</v>
      </c>
      <c r="I21">
        <f t="shared" si="0"/>
        <v>0.43519726161508387</v>
      </c>
      <c r="J21">
        <f t="shared" si="0"/>
        <v>0.44974732746641521</v>
      </c>
      <c r="K21">
        <f>SUM(C21:J21)</f>
        <v>3.0390872447698278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workbookViewId="0">
      <selection activeCell="C2" sqref="C2:J2"/>
    </sheetView>
  </sheetViews>
  <sheetFormatPr defaultRowHeight="14.4" x14ac:dyDescent="0.3"/>
  <cols>
    <col min="1" max="2" width="16" customWidth="1"/>
  </cols>
  <sheetData>
    <row r="1" spans="1:15" x14ac:dyDescent="0.3">
      <c r="C1">
        <v>1980</v>
      </c>
      <c r="D1">
        <v>1983</v>
      </c>
      <c r="E1">
        <v>1989</v>
      </c>
      <c r="F1">
        <v>1995</v>
      </c>
      <c r="G1">
        <v>2000</v>
      </c>
      <c r="H1">
        <v>2008</v>
      </c>
      <c r="I1">
        <v>2012</v>
      </c>
      <c r="J1">
        <v>2015</v>
      </c>
      <c r="K1">
        <v>2035</v>
      </c>
      <c r="L1">
        <v>2050</v>
      </c>
      <c r="M1">
        <v>2075</v>
      </c>
      <c r="N1">
        <v>2100</v>
      </c>
      <c r="O1">
        <v>2500</v>
      </c>
    </row>
    <row r="2" spans="1:15" x14ac:dyDescent="0.3">
      <c r="B2" t="s">
        <v>0</v>
      </c>
      <c r="C2">
        <v>23.824994047133401</v>
      </c>
      <c r="D2">
        <v>24.369712577246286</v>
      </c>
      <c r="E2">
        <v>24.785208294823978</v>
      </c>
      <c r="F2">
        <v>26.010479490763341</v>
      </c>
      <c r="G2">
        <v>26.465365240973167</v>
      </c>
      <c r="H2">
        <v>26.751247873044296</v>
      </c>
      <c r="I2">
        <v>27.215817289474277</v>
      </c>
      <c r="J2">
        <v>27.260872436594063</v>
      </c>
    </row>
    <row r="3" spans="1:15" x14ac:dyDescent="0.3">
      <c r="A3" t="s">
        <v>5</v>
      </c>
      <c r="B3" t="s">
        <v>1</v>
      </c>
      <c r="C3">
        <v>24.424149294328704</v>
      </c>
      <c r="D3">
        <v>24.64505342707066</v>
      </c>
      <c r="E3">
        <v>25.092873663121473</v>
      </c>
      <c r="F3">
        <v>25.548831149286585</v>
      </c>
      <c r="G3">
        <v>25.935118269527628</v>
      </c>
      <c r="H3">
        <v>26.607325589455737</v>
      </c>
      <c r="I3">
        <v>26.941014110901161</v>
      </c>
      <c r="J3">
        <v>27.201708976334043</v>
      </c>
      <c r="K3">
        <v>28.946042411919066</v>
      </c>
      <c r="L3">
        <v>30.299214878570766</v>
      </c>
      <c r="M3">
        <v>32.323569801656099</v>
      </c>
      <c r="N3">
        <v>34.37440865438348</v>
      </c>
    </row>
    <row r="4" spans="1:15" x14ac:dyDescent="0.3">
      <c r="A4" t="s">
        <v>6</v>
      </c>
      <c r="B4" t="s">
        <v>2</v>
      </c>
      <c r="C4">
        <v>24.498576043273399</v>
      </c>
      <c r="D4">
        <v>24.702767864265564</v>
      </c>
      <c r="E4">
        <v>25.145672842139586</v>
      </c>
      <c r="F4">
        <v>25.6156046655002</v>
      </c>
      <c r="G4">
        <v>26.022789186368438</v>
      </c>
      <c r="H4">
        <v>26.746931112569101</v>
      </c>
      <c r="I4">
        <v>27.104273380709479</v>
      </c>
      <c r="J4">
        <v>27.383565268175428</v>
      </c>
      <c r="K4">
        <v>29.343226995032815</v>
      </c>
      <c r="L4">
        <v>30.904629130002132</v>
      </c>
      <c r="M4">
        <v>33.711299634540808</v>
      </c>
      <c r="N4">
        <v>36.755156680608891</v>
      </c>
    </row>
    <row r="5" spans="1:15" x14ac:dyDescent="0.3">
      <c r="A5" t="s">
        <v>9</v>
      </c>
      <c r="B5" t="s">
        <v>12</v>
      </c>
    </row>
    <row r="6" spans="1:15" x14ac:dyDescent="0.3">
      <c r="A6" t="s">
        <v>10</v>
      </c>
      <c r="B6" t="s">
        <v>13</v>
      </c>
    </row>
    <row r="7" spans="1:15" x14ac:dyDescent="0.3">
      <c r="A7" t="s">
        <v>16</v>
      </c>
      <c r="B7" t="s">
        <v>14</v>
      </c>
      <c r="C7">
        <v>23.501727125116702</v>
      </c>
      <c r="D7">
        <v>23.980140239455594</v>
      </c>
      <c r="E7">
        <v>24.780740791105355</v>
      </c>
      <c r="F7">
        <v>25.405895168308223</v>
      </c>
      <c r="G7">
        <v>25.818296266407781</v>
      </c>
      <c r="H7">
        <v>26.355145172346841</v>
      </c>
      <c r="I7">
        <v>26.55291436048935</v>
      </c>
      <c r="J7">
        <v>26.689236851926456</v>
      </c>
      <c r="K7">
        <v>27.258121289340259</v>
      </c>
      <c r="L7">
        <v>27.450887488049542</v>
      </c>
      <c r="M7">
        <v>27.597605503055515</v>
      </c>
      <c r="N7">
        <v>27.649115169931545</v>
      </c>
    </row>
    <row r="8" spans="1:15" x14ac:dyDescent="0.3">
      <c r="A8" t="s">
        <v>17</v>
      </c>
      <c r="C8">
        <v>25.44311146058088</v>
      </c>
      <c r="D8">
        <v>25.680420077180244</v>
      </c>
      <c r="E8">
        <v>26.161698107110873</v>
      </c>
      <c r="F8">
        <v>26.651995792537704</v>
      </c>
      <c r="G8">
        <v>27.067589069292996</v>
      </c>
      <c r="H8">
        <v>27.841057755673209</v>
      </c>
      <c r="I8">
        <v>28.216922874440883</v>
      </c>
      <c r="J8">
        <v>28.520912155860564</v>
      </c>
      <c r="K8">
        <v>30.57576645876847</v>
      </c>
      <c r="L8">
        <v>32.120346620914084</v>
      </c>
      <c r="M8">
        <v>34.855338967977744</v>
      </c>
      <c r="N8">
        <v>37.732883624320856</v>
      </c>
    </row>
    <row r="9" spans="1:15" x14ac:dyDescent="0.3">
      <c r="C9" t="s">
        <v>15</v>
      </c>
    </row>
    <row r="10" spans="1:15" x14ac:dyDescent="0.3">
      <c r="B10" t="s">
        <v>1</v>
      </c>
      <c r="C10">
        <f>SUMXMY2($C$2:$J$2,C3:J3)</f>
        <v>1.1234693402858846</v>
      </c>
    </row>
    <row r="11" spans="1:15" x14ac:dyDescent="0.3">
      <c r="B11" t="s">
        <v>2</v>
      </c>
      <c r="C11">
        <f>SUMXMY2($C$2:$J$2,C4:J4)</f>
        <v>1.0738871202679501</v>
      </c>
    </row>
    <row r="12" spans="1:15" x14ac:dyDescent="0.3">
      <c r="B12" t="s">
        <v>12</v>
      </c>
    </row>
    <row r="13" spans="1:15" x14ac:dyDescent="0.3">
      <c r="B13" t="s">
        <v>13</v>
      </c>
    </row>
    <row r="14" spans="1:15" x14ac:dyDescent="0.3">
      <c r="B14" t="s">
        <v>14</v>
      </c>
      <c r="C14">
        <f>SUMXMY2($C$2:$J$2,C7:J7)</f>
        <v>1.9636134130498359</v>
      </c>
    </row>
    <row r="15" spans="1:15" x14ac:dyDescent="0.3">
      <c r="C15">
        <f>SUMXMY2($C$2:$J$2,C8:J8)</f>
        <v>10.782797088909321</v>
      </c>
    </row>
    <row r="17" spans="2:11" x14ac:dyDescent="0.3">
      <c r="B17" t="s">
        <v>1</v>
      </c>
      <c r="C17">
        <f>ABS(C$2-C3)</f>
        <v>0.59915524719530211</v>
      </c>
      <c r="D17">
        <f t="shared" ref="C17:J18" si="0">ABS(D$2-D3)</f>
        <v>0.27534084982437435</v>
      </c>
      <c r="E17">
        <f t="shared" si="0"/>
        <v>0.30766536829749569</v>
      </c>
      <c r="F17">
        <f t="shared" si="0"/>
        <v>0.46164834147675649</v>
      </c>
      <c r="G17">
        <f t="shared" si="0"/>
        <v>0.53024697144553912</v>
      </c>
      <c r="H17">
        <f t="shared" si="0"/>
        <v>0.14392228358855874</v>
      </c>
      <c r="I17">
        <f t="shared" si="0"/>
        <v>0.27480317857311576</v>
      </c>
      <c r="J17">
        <f t="shared" si="0"/>
        <v>5.9163460260020173E-2</v>
      </c>
      <c r="K17">
        <f>SUM(C17:J17)</f>
        <v>2.6519457006611624</v>
      </c>
    </row>
    <row r="18" spans="2:11" x14ac:dyDescent="0.3">
      <c r="B18" t="s">
        <v>2</v>
      </c>
      <c r="C18">
        <f t="shared" si="0"/>
        <v>0.67358199613999759</v>
      </c>
      <c r="D18">
        <f t="shared" si="0"/>
        <v>0.33305528701927756</v>
      </c>
      <c r="E18">
        <f t="shared" si="0"/>
        <v>0.36046454731560829</v>
      </c>
      <c r="F18">
        <f t="shared" si="0"/>
        <v>0.3948748252631411</v>
      </c>
      <c r="G18">
        <f t="shared" si="0"/>
        <v>0.4425760546047286</v>
      </c>
      <c r="H18">
        <f t="shared" si="0"/>
        <v>4.316760475195025E-3</v>
      </c>
      <c r="I18">
        <f t="shared" si="0"/>
        <v>0.11154390876479781</v>
      </c>
      <c r="J18">
        <f t="shared" si="0"/>
        <v>0.12269283158136446</v>
      </c>
      <c r="K18">
        <f>SUM(C18:J18)</f>
        <v>2.4431062111641104</v>
      </c>
    </row>
    <row r="19" spans="2:11" x14ac:dyDescent="0.3">
      <c r="B19" t="s">
        <v>12</v>
      </c>
    </row>
    <row r="20" spans="2:11" x14ac:dyDescent="0.3">
      <c r="B20" t="s">
        <v>13</v>
      </c>
    </row>
    <row r="21" spans="2:11" x14ac:dyDescent="0.3">
      <c r="B21" t="s">
        <v>14</v>
      </c>
      <c r="C21">
        <f t="shared" ref="C21:J22" si="1">ABS(C$2-C7)</f>
        <v>0.32326692201669971</v>
      </c>
      <c r="D21">
        <f t="shared" si="1"/>
        <v>0.38957233779069256</v>
      </c>
      <c r="E21">
        <f t="shared" si="1"/>
        <v>4.4675037186223676E-3</v>
      </c>
      <c r="F21">
        <f t="shared" si="1"/>
        <v>0.60458432245511773</v>
      </c>
      <c r="G21">
        <f t="shared" si="1"/>
        <v>0.6470689745653857</v>
      </c>
      <c r="H21">
        <f t="shared" si="1"/>
        <v>0.39610270069745468</v>
      </c>
      <c r="I21">
        <f t="shared" si="1"/>
        <v>0.66290292898492709</v>
      </c>
      <c r="J21">
        <f t="shared" si="1"/>
        <v>0.57163558466760733</v>
      </c>
      <c r="K21">
        <f>SUM(C21:J21)</f>
        <v>3.5996012748965072</v>
      </c>
    </row>
    <row r="22" spans="2:11" x14ac:dyDescent="0.3">
      <c r="C22">
        <f t="shared" si="1"/>
        <v>1.6181174134474787</v>
      </c>
      <c r="D22">
        <f t="shared" si="1"/>
        <v>1.3107074999339581</v>
      </c>
      <c r="E22">
        <f t="shared" si="1"/>
        <v>1.3764898122868949</v>
      </c>
      <c r="F22">
        <f t="shared" si="1"/>
        <v>0.64151630177436303</v>
      </c>
      <c r="G22">
        <f t="shared" si="1"/>
        <v>0.60222382831982912</v>
      </c>
      <c r="H22">
        <f t="shared" si="1"/>
        <v>1.0898098826289129</v>
      </c>
      <c r="I22">
        <f t="shared" si="1"/>
        <v>1.0011055849666057</v>
      </c>
      <c r="J22">
        <f t="shared" si="1"/>
        <v>1.2600397192665014</v>
      </c>
      <c r="K22">
        <f>SUM(C22:J22)</f>
        <v>8.9000100426245439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ranking</vt:lpstr>
      <vt:lpstr>female (2)</vt:lpstr>
      <vt:lpstr>male (2)</vt:lpstr>
      <vt:lpstr>Sheet1</vt:lpstr>
      <vt:lpstr>male</vt:lpstr>
      <vt:lpstr>female</vt:lpstr>
      <vt:lpstr>'male (2)'!_Toc508021705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T</dc:creator>
  <cp:lastModifiedBy>K T</cp:lastModifiedBy>
  <dcterms:created xsi:type="dcterms:W3CDTF">2017-01-19T22:50:41Z</dcterms:created>
  <dcterms:modified xsi:type="dcterms:W3CDTF">2019-04-17T03:38:58Z</dcterms:modified>
</cp:coreProperties>
</file>