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Header" sheetId="6" r:id="rId1"/>
    <sheet name="Line" sheetId="7" r:id="rId2"/>
  </sheets>
  <calcPr calcId="144525"/>
</workbook>
</file>

<file path=xl/sharedStrings.xml><?xml version="1.0" encoding="utf-8"?>
<sst xmlns="http://schemas.openxmlformats.org/spreadsheetml/2006/main" count="226">
  <si>
    <t>gstin</t>
  </si>
  <si>
    <t>TaxPayer_Name</t>
  </si>
  <si>
    <t>ctin</t>
  </si>
  <si>
    <t>inum</t>
  </si>
  <si>
    <t>idt</t>
  </si>
  <si>
    <t>val</t>
  </si>
  <si>
    <t>pos</t>
  </si>
  <si>
    <t>rchrg</t>
  </si>
  <si>
    <t>onum</t>
  </si>
  <si>
    <t>odt</t>
  </si>
  <si>
    <t>cname</t>
  </si>
  <si>
    <t>omon</t>
  </si>
  <si>
    <t>ex_tp</t>
  </si>
  <si>
    <t>sbnum</t>
  </si>
  <si>
    <t>sbdt</t>
  </si>
  <si>
    <t>doc_num</t>
  </si>
  <si>
    <t>doc_dt</t>
  </si>
  <si>
    <t>odoc_dt</t>
  </si>
  <si>
    <t>odoc_num</t>
  </si>
  <si>
    <t>ocname</t>
  </si>
  <si>
    <t>octin</t>
  </si>
  <si>
    <t>etin</t>
  </si>
  <si>
    <t>ntty</t>
  </si>
  <si>
    <t>nt_num</t>
  </si>
  <si>
    <t>nt_dt</t>
  </si>
  <si>
    <t>ont_num</t>
  </si>
  <si>
    <t>ont_dt</t>
  </si>
  <si>
    <t>od_num</t>
  </si>
  <si>
    <t>sbpcode</t>
  </si>
  <si>
    <t>ship_to_ctin</t>
  </si>
  <si>
    <t>ship_to_name</t>
  </si>
  <si>
    <t>ship_to_state</t>
  </si>
  <si>
    <t>rsn</t>
  </si>
  <si>
    <t>p_gst</t>
  </si>
  <si>
    <t>opos</t>
  </si>
  <si>
    <t>GSTIN of the Tax Payer</t>
  </si>
  <si>
    <t>TaxPayer Name</t>
  </si>
  <si>
    <t>Counter Party GSTIN</t>
  </si>
  <si>
    <t>Supplier Invoice Number</t>
  </si>
  <si>
    <t>Supplier Invoice Date</t>
  </si>
  <si>
    <t>Supplier Invoice Value</t>
  </si>
  <si>
    <t>Place of Supply</t>
  </si>
  <si>
    <t>Reverse Charge</t>
  </si>
  <si>
    <t>Original invoice number</t>
  </si>
  <si>
    <t>Original invoice date</t>
  </si>
  <si>
    <t>Counter party name</t>
  </si>
  <si>
    <t>Original Month</t>
  </si>
  <si>
    <t>Export Type</t>
  </si>
  <si>
    <t>Shipping Bill No. or Bill of Export No</t>
  </si>
  <si>
    <t>Shipping Bill Date. or Bill of Export Date</t>
  </si>
  <si>
    <t>Supplier Document Number</t>
  </si>
  <si>
    <t>Supplier Document Date</t>
  </si>
  <si>
    <t>Original Supplier Document Date</t>
  </si>
  <si>
    <t>Original Supplier Document Number</t>
  </si>
  <si>
    <t>original counter party name</t>
  </si>
  <si>
    <t>Original CounterParty Gstin</t>
  </si>
  <si>
    <t>EcomOperator</t>
  </si>
  <si>
    <t>Credit/debit note type/ Refund Voucher</t>
  </si>
  <si>
    <t>Credit note/debit note / Refund Voucher Number</t>
  </si>
  <si>
    <t>Credit/Debit date</t>
  </si>
  <si>
    <t>Original Credit/debit note number</t>
  </si>
  <si>
    <t>Original Credit/Debit date</t>
  </si>
  <si>
    <t>Order Number</t>
  </si>
  <si>
    <t>Shipping Bill Port Code</t>
  </si>
  <si>
    <t>ship to gstin</t>
  </si>
  <si>
    <t>ship to name</t>
  </si>
  <si>
    <t>ship to state</t>
  </si>
  <si>
    <t>Reason Code for issuing Debit/Credit Note</t>
  </si>
  <si>
    <t>Pre GST Regime Dr./ Cr. Notes</t>
  </si>
  <si>
    <t>27GSPMH0551G1ZS</t>
  </si>
  <si>
    <t>SAILOTECH PVT LTD3</t>
  </si>
  <si>
    <t>Unreg/NVR/001</t>
  </si>
  <si>
    <t>01/08/2017</t>
  </si>
  <si>
    <t>y</t>
  </si>
  <si>
    <t>Kiran Cloud Solutions Ltd</t>
  </si>
  <si>
    <t>Unreg/NVR/002</t>
  </si>
  <si>
    <t>05/08/2017</t>
  </si>
  <si>
    <t>N</t>
  </si>
  <si>
    <t>Nikhila Fancy Store</t>
  </si>
  <si>
    <t>Unreg/NVR/003</t>
  </si>
  <si>
    <t>12/08/2017</t>
  </si>
  <si>
    <t>Radhika Mic Settings</t>
  </si>
  <si>
    <t>Unreg/NVR/004</t>
  </si>
  <si>
    <t>14/08/2017</t>
  </si>
  <si>
    <t>Sravan Mobile Apps</t>
  </si>
  <si>
    <t>Unreg/NVR/005</t>
  </si>
  <si>
    <t>15/08/2017</t>
  </si>
  <si>
    <t>SS Jewells</t>
  </si>
  <si>
    <t>Unreg/NVR/006</t>
  </si>
  <si>
    <t>22/08/2017</t>
  </si>
  <si>
    <t>SRI Gold merchants</t>
  </si>
  <si>
    <t>33GSPTN0551G1ZF</t>
  </si>
  <si>
    <t>Reg/NVR/007</t>
  </si>
  <si>
    <t>24/08/2017</t>
  </si>
  <si>
    <t>Y</t>
  </si>
  <si>
    <t>SAILOTECH PVT LTD1</t>
  </si>
  <si>
    <t>Reg/NVR/008</t>
  </si>
  <si>
    <t>25/08/2017</t>
  </si>
  <si>
    <t>Reg/NVR/009</t>
  </si>
  <si>
    <t>26/08/2017</t>
  </si>
  <si>
    <t>Reg/NVR/010</t>
  </si>
  <si>
    <t>29/08/2017</t>
  </si>
  <si>
    <t>Reg/NVR/011</t>
  </si>
  <si>
    <t>30/08/2017</t>
  </si>
  <si>
    <t>Reg/NVR/012</t>
  </si>
  <si>
    <t>31/08/2017</t>
  </si>
  <si>
    <t>33GSPTN0552G1ZE</t>
  </si>
  <si>
    <t>Reg/NVR/013</t>
  </si>
  <si>
    <t>SAILOTECH PVT LTD2</t>
  </si>
  <si>
    <t>Reg/NVR/014</t>
  </si>
  <si>
    <t>Reg/NVR/015</t>
  </si>
  <si>
    <t>AT12345</t>
  </si>
  <si>
    <t>27GSPMH0552G1ZR</t>
  </si>
  <si>
    <t>SAILOTECH PVT LTD4</t>
  </si>
  <si>
    <t>AT12346</t>
  </si>
  <si>
    <t>16/08/2017</t>
  </si>
  <si>
    <t>AT12347</t>
  </si>
  <si>
    <t>17/08/2017</t>
  </si>
  <si>
    <t>AT12348</t>
  </si>
  <si>
    <t>18/08/2017</t>
  </si>
  <si>
    <t>AT12349</t>
  </si>
  <si>
    <t>20/08/2017</t>
  </si>
  <si>
    <t>AT12350</t>
  </si>
  <si>
    <t>EXP/B46/001</t>
  </si>
  <si>
    <t>10/09/2017</t>
  </si>
  <si>
    <t>FARGO LOGISTICS</t>
  </si>
  <si>
    <t>WPAY</t>
  </si>
  <si>
    <t>15/09/2017</t>
  </si>
  <si>
    <t>EXP/B46/002</t>
  </si>
  <si>
    <t>12/09/2017</t>
  </si>
  <si>
    <t>WOPAY</t>
  </si>
  <si>
    <t>16/09/2017</t>
  </si>
  <si>
    <t>TXPD/B46/01</t>
  </si>
  <si>
    <t>TXPD1234</t>
  </si>
  <si>
    <t>19/09/2017</t>
  </si>
  <si>
    <t>TXPD/B46/02</t>
  </si>
  <si>
    <t>18/09/2017</t>
  </si>
  <si>
    <t>TXPD1235</t>
  </si>
  <si>
    <t>25/09/2017</t>
  </si>
  <si>
    <t>Reg/PGSTY/001</t>
  </si>
  <si>
    <t>24/09/2017</t>
  </si>
  <si>
    <t>Reg/PGSTY/002</t>
  </si>
  <si>
    <t>20/09/2017</t>
  </si>
  <si>
    <t>C</t>
  </si>
  <si>
    <t>CDNR/B46/01</t>
  </si>
  <si>
    <t>29/09/2017</t>
  </si>
  <si>
    <t>CDNR/B46/02</t>
  </si>
  <si>
    <t>30/09/2017</t>
  </si>
  <si>
    <t>B2CS/B46/004</t>
  </si>
  <si>
    <t>SRAVANDROID MOBILE APPS</t>
  </si>
  <si>
    <t>B2CL/B46/005</t>
  </si>
  <si>
    <t>LALITHA JEWELLERY</t>
  </si>
  <si>
    <t>D</t>
  </si>
  <si>
    <t>CDNUR/CSB46/01</t>
  </si>
  <si>
    <t>02/09/2017</t>
  </si>
  <si>
    <t>CDNUR/CLB46/01</t>
  </si>
  <si>
    <t>03/09/2017</t>
  </si>
  <si>
    <t>CDNUR/EXWP/01</t>
  </si>
  <si>
    <t>CDNR/EXWOP/01</t>
  </si>
  <si>
    <t>line_num</t>
  </si>
  <si>
    <t>ty</t>
  </si>
  <si>
    <t>hsn_sc</t>
  </si>
  <si>
    <t>txval</t>
  </si>
  <si>
    <t>irt</t>
  </si>
  <si>
    <t>iamt</t>
  </si>
  <si>
    <t>crt</t>
  </si>
  <si>
    <t>camt</t>
  </si>
  <si>
    <t>srt</t>
  </si>
  <si>
    <t>samt</t>
  </si>
  <si>
    <t>uqc</t>
  </si>
  <si>
    <t>desc_goods</t>
  </si>
  <si>
    <t>qty</t>
  </si>
  <si>
    <t>csrt</t>
  </si>
  <si>
    <t>csamt</t>
  </si>
  <si>
    <t>ad_amt</t>
  </si>
  <si>
    <t>rate</t>
  </si>
  <si>
    <t>discount_rate</t>
  </si>
  <si>
    <t>discount</t>
  </si>
  <si>
    <t>Credit/debit note number</t>
  </si>
  <si>
    <t>Serial no</t>
  </si>
  <si>
    <t>Identifier if Goods or Services</t>
  </si>
  <si>
    <t>HSN or SAC of Goods or Services as per Invoice line items</t>
  </si>
  <si>
    <t>Taxable value of Goods or Service as per invoice</t>
  </si>
  <si>
    <t>IGST Rate as per invoice</t>
  </si>
  <si>
    <t>IGST Amount as per invoice</t>
  </si>
  <si>
    <t>CGST Rate as per invoice</t>
  </si>
  <si>
    <t>CGST Amount as per invoice</t>
  </si>
  <si>
    <t>SGST Rate as per invoice</t>
  </si>
  <si>
    <t>SGST Amount as per invoice</t>
  </si>
  <si>
    <t>UQC (Unit of Measure) of goods sold</t>
  </si>
  <si>
    <t>Description of goods sold</t>
  </si>
  <si>
    <t>Quantity of goods sold or hours</t>
  </si>
  <si>
    <t>cess Rate as per invoice</t>
  </si>
  <si>
    <t>cess Amount as per invoice</t>
  </si>
  <si>
    <t>Amount of Advance received</t>
  </si>
  <si>
    <t>Item cost</t>
  </si>
  <si>
    <t>discount rate</t>
  </si>
  <si>
    <t>G</t>
  </si>
  <si>
    <t>UNT</t>
  </si>
  <si>
    <t>chocolates</t>
  </si>
  <si>
    <t>KGS</t>
  </si>
  <si>
    <t>Cement</t>
  </si>
  <si>
    <t>Iron Bars</t>
  </si>
  <si>
    <t>Bricks</t>
  </si>
  <si>
    <t>GOLD</t>
  </si>
  <si>
    <t>SILVER</t>
  </si>
  <si>
    <t>PLATINUM</t>
  </si>
  <si>
    <t>Daimonds</t>
  </si>
  <si>
    <t>Diamonds</t>
  </si>
  <si>
    <t>BOX</t>
  </si>
  <si>
    <t>Cadbury</t>
  </si>
  <si>
    <t>04021010</t>
  </si>
  <si>
    <t>AT</t>
  </si>
  <si>
    <t>S</t>
  </si>
  <si>
    <t>04021020</t>
  </si>
  <si>
    <t>04021090</t>
  </si>
  <si>
    <t>04022100</t>
  </si>
  <si>
    <t>04022910</t>
  </si>
  <si>
    <t>04022920</t>
  </si>
  <si>
    <t>04022990</t>
  </si>
  <si>
    <t>04029910</t>
  </si>
  <si>
    <t xml:space="preserve">ALUMINIUM STRUCTURES </t>
  </si>
  <si>
    <t>08013100</t>
  </si>
  <si>
    <t>COCONUTS</t>
  </si>
  <si>
    <t>Artificial Carbon</t>
  </si>
  <si>
    <t>Rubberised textile fabrics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</si>
</sst>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40">
    <font>
      <sz val="11"/>
      <color theme="1"/>
      <name val="Calibri"/>
      <charset val="134"/>
      <scheme val="minor"/>
    </font>
    <font>
      <sz val="12"/>
      <name val="Arial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color theme="1"/>
      <name val="Helvetica"/>
      <charset val="134"/>
    </font>
    <font>
      <sz val="12"/>
      <color rgb="FF333333"/>
      <name val="Arial"/>
      <charset val="134"/>
    </font>
    <font>
      <sz val="12"/>
      <name val="Helvetica"/>
      <charset val="134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Arial"/>
      <charset val="134"/>
    </font>
    <font>
      <sz val="9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5B5B60"/>
      <name val="Helvetica"/>
      <charset val="134"/>
    </font>
    <font>
      <sz val="9.75"/>
      <color rgb="FF5B5B60"/>
      <name val="Helvetica"/>
      <charset val="0"/>
    </font>
    <font>
      <sz val="10"/>
      <color theme="1"/>
      <name val="Arial"/>
      <charset val="134"/>
    </font>
    <font>
      <sz val="11"/>
      <color theme="1"/>
      <name val="Helvetica"/>
      <charset val="134"/>
    </font>
    <font>
      <sz val="8"/>
      <color rgb="FF000000"/>
      <name val="Arial"/>
      <charset val="134"/>
    </font>
    <font>
      <sz val="9.75"/>
      <color theme="1"/>
      <name val="Consolas"/>
      <charset val="134"/>
    </font>
    <font>
      <sz val="10"/>
      <color rgb="FF5B5B60"/>
      <name val="Arial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6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14" borderId="5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29" borderId="8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2" fillId="11" borderId="2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6" fillId="11" borderId="8" applyNumberFormat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1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 applyAlignment="1"/>
    <xf numFmtId="0" fontId="2" fillId="5" borderId="1" xfId="0" applyFont="1" applyFill="1" applyBorder="1"/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2" borderId="1" xfId="0" applyFont="1" applyFill="1" applyBorder="1" applyAlignment="1"/>
    <xf numFmtId="0" fontId="2" fillId="5" borderId="1" xfId="0" applyFont="1" applyFill="1" applyBorder="1" applyAlignment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/>
    <xf numFmtId="0" fontId="2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6" fillId="5" borderId="1" xfId="0" applyFont="1" applyFill="1" applyBorder="1"/>
    <xf numFmtId="0" fontId="3" fillId="5" borderId="1" xfId="0" applyFont="1" applyFill="1" applyBorder="1" applyAlignment="1"/>
    <xf numFmtId="0" fontId="5" fillId="6" borderId="1" xfId="0" applyFont="1" applyFill="1" applyBorder="1" applyAlignment="1"/>
    <xf numFmtId="0" fontId="0" fillId="6" borderId="1" xfId="0" applyFill="1" applyBorder="1" applyAlignment="1"/>
    <xf numFmtId="0" fontId="6" fillId="6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8" fillId="7" borderId="1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6" fillId="0" borderId="1" xfId="0" applyFont="1" applyFill="1" applyBorder="1" applyAlignment="1">
      <alignment horizontal="center"/>
    </xf>
    <xf numFmtId="0" fontId="7" fillId="5" borderId="1" xfId="0" applyFont="1" applyFill="1" applyBorder="1" applyAlignment="1"/>
    <xf numFmtId="0" fontId="0" fillId="5" borderId="1" xfId="0" applyFill="1" applyBorder="1" applyAlignment="1"/>
    <xf numFmtId="0" fontId="6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4" fillId="0" borderId="1" xfId="0" applyFont="1" applyBorder="1" applyAlignment="1">
      <alignment wrapText="1"/>
    </xf>
    <xf numFmtId="0" fontId="3" fillId="5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9" fillId="0" borderId="1" xfId="0" applyFont="1" applyBorder="1" applyAlignment="1"/>
    <xf numFmtId="49" fontId="3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6" borderId="1" xfId="0" applyFill="1" applyBorder="1"/>
    <xf numFmtId="0" fontId="0" fillId="4" borderId="1" xfId="0" applyFill="1" applyBorder="1" applyAlignment="1"/>
    <xf numFmtId="0" fontId="0" fillId="7" borderId="1" xfId="0" applyFill="1" applyBorder="1" applyAlignment="1"/>
    <xf numFmtId="0" fontId="0" fillId="0" borderId="1" xfId="0" applyFont="1" applyBorder="1"/>
    <xf numFmtId="0" fontId="11" fillId="0" borderId="1" xfId="0" applyFont="1" applyBorder="1" applyAlignment="1">
      <alignment horizontal="left"/>
    </xf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center" wrapText="1"/>
    </xf>
    <xf numFmtId="0" fontId="13" fillId="0" borderId="1" xfId="0" applyFont="1" applyBorder="1"/>
    <xf numFmtId="0" fontId="2" fillId="0" borderId="1" xfId="0" applyFont="1" applyBorder="1" applyAlignment="1">
      <alignment horizontal="left"/>
    </xf>
    <xf numFmtId="0" fontId="13" fillId="6" borderId="1" xfId="0" applyFont="1" applyFill="1" applyBorder="1"/>
    <xf numFmtId="0" fontId="2" fillId="6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vertical="center" wrapText="1"/>
    </xf>
    <xf numFmtId="49" fontId="0" fillId="6" borderId="1" xfId="0" applyNumberFormat="1" applyFill="1" applyBorder="1"/>
    <xf numFmtId="0" fontId="15" fillId="6" borderId="1" xfId="0" applyFont="1" applyFill="1" applyBorder="1"/>
    <xf numFmtId="0" fontId="15" fillId="2" borderId="1" xfId="0" applyFont="1" applyFill="1" applyBorder="1"/>
    <xf numFmtId="58" fontId="0" fillId="0" borderId="1" xfId="0" applyNumberFormat="1" applyBorder="1"/>
    <xf numFmtId="0" fontId="0" fillId="2" borderId="1" xfId="0" applyFill="1" applyBorder="1"/>
    <xf numFmtId="0" fontId="0" fillId="9" borderId="1" xfId="0" applyFill="1" applyBorder="1"/>
    <xf numFmtId="0" fontId="16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0" fontId="8" fillId="4" borderId="1" xfId="0" applyFont="1" applyFill="1" applyBorder="1" applyAlignment="1"/>
    <xf numFmtId="49" fontId="0" fillId="4" borderId="1" xfId="0" applyNumberFormat="1" applyFill="1" applyBorder="1" applyAlignment="1"/>
    <xf numFmtId="0" fontId="13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15" fillId="5" borderId="1" xfId="0" applyFont="1" applyFill="1" applyBorder="1"/>
    <xf numFmtId="49" fontId="0" fillId="5" borderId="1" xfId="0" applyNumberFormat="1" applyFill="1" applyBorder="1"/>
    <xf numFmtId="0" fontId="13" fillId="6" borderId="1" xfId="0" applyFont="1" applyFill="1" applyBorder="1" applyAlignment="1"/>
    <xf numFmtId="49" fontId="0" fillId="6" borderId="1" xfId="0" applyNumberFormat="1" applyFill="1" applyBorder="1" applyAlignment="1"/>
    <xf numFmtId="0" fontId="13" fillId="7" borderId="1" xfId="0" applyFont="1" applyFill="1" applyBorder="1" applyAlignment="1"/>
    <xf numFmtId="0" fontId="2" fillId="7" borderId="1" xfId="0" applyFont="1" applyFill="1" applyBorder="1" applyAlignment="1">
      <alignment horizontal="left"/>
    </xf>
    <xf numFmtId="0" fontId="15" fillId="7" borderId="1" xfId="0" applyFont="1" applyFill="1" applyBorder="1" applyAlignment="1"/>
    <xf numFmtId="49" fontId="0" fillId="7" borderId="1" xfId="0" applyNumberFormat="1" applyFill="1" applyBorder="1" applyAlignment="1"/>
    <xf numFmtId="0" fontId="13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49" fontId="0" fillId="0" borderId="1" xfId="0" applyNumberFormat="1" applyFill="1" applyBorder="1" applyAlignment="1"/>
    <xf numFmtId="0" fontId="13" fillId="5" borderId="1" xfId="0" applyFont="1" applyFill="1" applyBorder="1" applyAlignment="1"/>
    <xf numFmtId="0" fontId="15" fillId="5" borderId="1" xfId="0" applyFont="1" applyFill="1" applyBorder="1" applyAlignment="1"/>
    <xf numFmtId="49" fontId="0" fillId="5" borderId="1" xfId="0" applyNumberFormat="1" applyFill="1" applyBorder="1" applyAlignment="1"/>
    <xf numFmtId="49" fontId="10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/>
    <xf numFmtId="0" fontId="18" fillId="0" borderId="1" xfId="0" applyFont="1" applyBorder="1"/>
    <xf numFmtId="0" fontId="19" fillId="10" borderId="1" xfId="0" applyFont="1" applyFill="1" applyBorder="1" applyAlignment="1">
      <alignment vertical="center" wrapText="1"/>
    </xf>
    <xf numFmtId="49" fontId="17" fillId="0" borderId="1" xfId="0" applyNumberFormat="1" applyFont="1" applyFill="1" applyBorder="1" applyAlignment="1">
      <alignment vertical="center"/>
    </xf>
    <xf numFmtId="0" fontId="20" fillId="0" borderId="1" xfId="0" applyFont="1" applyBorder="1" applyAlignment="1"/>
    <xf numFmtId="0" fontId="6" fillId="0" borderId="1" xfId="0" applyFont="1" applyBorder="1" applyAlignment="1" quotePrefix="1">
      <alignment horizontal="center"/>
    </xf>
    <xf numFmtId="0" fontId="3" fillId="0" borderId="1" xfId="0" applyFont="1" applyBorder="1" applyAlignment="1" quotePrefix="1">
      <alignment horizontal="center"/>
    </xf>
    <xf numFmtId="0" fontId="3" fillId="4" borderId="1" xfId="0" applyFont="1" applyFill="1" applyBorder="1" applyAlignment="1" quotePrefix="1">
      <alignment horizontal="center"/>
    </xf>
    <xf numFmtId="0" fontId="3" fillId="5" borderId="1" xfId="0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37"/>
  <sheetViews>
    <sheetView tabSelected="1" zoomScale="90" zoomScaleNormal="90" topLeftCell="H1" workbookViewId="0">
      <pane ySplit="2" topLeftCell="A24" activePane="bottomLeft" state="frozen"/>
      <selection/>
      <selection pane="bottomLeft" activeCell="P40" sqref="P40"/>
    </sheetView>
  </sheetViews>
  <sheetFormatPr defaultColWidth="9" defaultRowHeight="15"/>
  <cols>
    <col min="1" max="1" width="23.1714285714286" style="59" customWidth="1"/>
    <col min="2" max="2" width="22.1428571428571" style="60" customWidth="1"/>
    <col min="3" max="3" width="19.6857142857143" style="55" customWidth="1"/>
    <col min="4" max="4" width="15.552380952381" style="55" customWidth="1"/>
    <col min="5" max="5" width="12.6952380952381" style="61" customWidth="1"/>
    <col min="6" max="6" width="10.4761904761905" style="55" customWidth="1"/>
    <col min="7" max="7" width="9.36190476190476" style="55" customWidth="1"/>
    <col min="8" max="8" width="5.55238095238095" style="55" customWidth="1"/>
    <col min="9" max="9" width="15.7142857142857" style="55" customWidth="1"/>
    <col min="10" max="10" width="13.0095238095238" style="61" customWidth="1"/>
    <col min="11" max="11" width="27.6190476190476" style="62" customWidth="1"/>
    <col min="12" max="12" width="5.4" style="55" customWidth="1"/>
    <col min="13" max="13" width="7.61904761904762" style="55" customWidth="1"/>
    <col min="14" max="14" width="7.78095238095238" style="55" customWidth="1"/>
    <col min="15" max="15" width="12.3714285714286" style="55" customWidth="1"/>
    <col min="16" max="16" width="10" style="55" customWidth="1"/>
    <col min="17" max="17" width="11.5904761904762" style="55" customWidth="1"/>
    <col min="18" max="18" width="7.2952380952381" style="55" customWidth="1"/>
    <col min="19" max="19" width="8.40952380952381" style="55" customWidth="1"/>
    <col min="20" max="20" width="6.80952380952381" style="55" customWidth="1"/>
    <col min="21" max="21" width="4.6" style="55" customWidth="1"/>
    <col min="22" max="22" width="4.12380952380952" style="55" customWidth="1"/>
    <col min="23" max="23" width="3.80952380952381" style="55" customWidth="1"/>
    <col min="24" max="24" width="17.9238095238095" style="55" customWidth="1"/>
    <col min="25" max="25" width="11.4190476190476" style="61" customWidth="1"/>
    <col min="26" max="26" width="7.2952380952381" style="55" customWidth="1"/>
    <col min="27" max="27" width="5.86666666666667" style="55" customWidth="1"/>
    <col min="28" max="28" width="7.14285714285714" style="55" customWidth="1"/>
    <col min="29" max="29" width="6.97142857142857" style="55" customWidth="1"/>
    <col min="30" max="30" width="9.67619047619048" style="55" customWidth="1"/>
    <col min="31" max="31" width="10.952380952381" style="55" customWidth="1"/>
    <col min="32" max="32" width="10.3142857142857" style="55" customWidth="1"/>
    <col min="33" max="33" width="3.80952380952381" style="55" customWidth="1"/>
    <col min="34" max="34" width="5.39047619047619" style="55" customWidth="1"/>
    <col min="35" max="35" width="6.19047619047619" style="55" customWidth="1"/>
    <col min="36" max="16384" width="9" style="55"/>
  </cols>
  <sheetData>
    <row r="1" s="54" customFormat="1" ht="38" customHeight="1" spans="1:35">
      <c r="A1" s="63" t="s">
        <v>0</v>
      </c>
      <c r="B1" s="64" t="s">
        <v>1</v>
      </c>
      <c r="C1" s="54" t="s">
        <v>2</v>
      </c>
      <c r="D1" s="54" t="s">
        <v>3</v>
      </c>
      <c r="E1" s="65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97" t="s">
        <v>9</v>
      </c>
      <c r="K1" s="98" t="s">
        <v>10</v>
      </c>
      <c r="L1" s="54" t="s">
        <v>11</v>
      </c>
      <c r="M1" s="54" t="s">
        <v>12</v>
      </c>
      <c r="N1" s="99" t="s">
        <v>13</v>
      </c>
      <c r="O1" s="97" t="s">
        <v>14</v>
      </c>
      <c r="P1" s="54" t="s">
        <v>15</v>
      </c>
      <c r="Q1" s="97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97" t="s">
        <v>24</v>
      </c>
      <c r="Z1" s="54" t="s">
        <v>25</v>
      </c>
      <c r="AA1" s="54" t="s">
        <v>26</v>
      </c>
      <c r="AB1" s="54" t="s">
        <v>27</v>
      </c>
      <c r="AC1" s="54" t="s">
        <v>28</v>
      </c>
      <c r="AD1" s="54" t="s">
        <v>29</v>
      </c>
      <c r="AE1" s="54" t="s">
        <v>30</v>
      </c>
      <c r="AF1" s="54" t="s">
        <v>31</v>
      </c>
      <c r="AG1" s="54" t="s">
        <v>32</v>
      </c>
      <c r="AH1" s="54" t="s">
        <v>33</v>
      </c>
      <c r="AI1" s="54" t="s">
        <v>34</v>
      </c>
    </row>
    <row r="2" s="54" customFormat="1" ht="38" customHeight="1" spans="1:34">
      <c r="A2" s="63" t="s">
        <v>35</v>
      </c>
      <c r="B2" s="64" t="s">
        <v>36</v>
      </c>
      <c r="C2" s="54" t="s">
        <v>37</v>
      </c>
      <c r="D2" s="54" t="s">
        <v>38</v>
      </c>
      <c r="E2" s="65" t="s">
        <v>39</v>
      </c>
      <c r="F2" s="54" t="s">
        <v>40</v>
      </c>
      <c r="G2" s="54" t="s">
        <v>41</v>
      </c>
      <c r="H2" s="54" t="s">
        <v>42</v>
      </c>
      <c r="I2" s="54" t="s">
        <v>43</v>
      </c>
      <c r="J2" s="97" t="s">
        <v>44</v>
      </c>
      <c r="K2" s="98" t="s">
        <v>45</v>
      </c>
      <c r="L2" s="54" t="s">
        <v>46</v>
      </c>
      <c r="M2" s="54" t="s">
        <v>47</v>
      </c>
      <c r="N2" s="99" t="s">
        <v>48</v>
      </c>
      <c r="O2" s="97" t="s">
        <v>49</v>
      </c>
      <c r="P2" s="54" t="s">
        <v>50</v>
      </c>
      <c r="Q2" s="97" t="s">
        <v>51</v>
      </c>
      <c r="R2" s="54" t="s">
        <v>52</v>
      </c>
      <c r="S2" s="54" t="s">
        <v>53</v>
      </c>
      <c r="T2" s="54" t="s">
        <v>54</v>
      </c>
      <c r="U2" s="54" t="s">
        <v>55</v>
      </c>
      <c r="V2" s="54" t="s">
        <v>56</v>
      </c>
      <c r="W2" s="54" t="s">
        <v>57</v>
      </c>
      <c r="X2" s="54" t="s">
        <v>58</v>
      </c>
      <c r="Y2" s="97" t="s">
        <v>59</v>
      </c>
      <c r="Z2" s="54" t="s">
        <v>60</v>
      </c>
      <c r="AA2" s="54" t="s">
        <v>61</v>
      </c>
      <c r="AB2" s="54" t="s">
        <v>62</v>
      </c>
      <c r="AC2" s="54" t="s">
        <v>63</v>
      </c>
      <c r="AD2" s="54" t="s">
        <v>64</v>
      </c>
      <c r="AE2" s="54" t="s">
        <v>65</v>
      </c>
      <c r="AF2" s="54" t="s">
        <v>66</v>
      </c>
      <c r="AG2" s="54" t="s">
        <v>67</v>
      </c>
      <c r="AH2" s="54" t="s">
        <v>68</v>
      </c>
    </row>
    <row r="3" s="55" customFormat="1" ht="15.75" spans="1:25">
      <c r="A3" s="66" t="s">
        <v>69</v>
      </c>
      <c r="B3" s="67" t="s">
        <v>70</v>
      </c>
      <c r="D3" s="55" t="s">
        <v>71</v>
      </c>
      <c r="E3" s="61" t="s">
        <v>72</v>
      </c>
      <c r="F3" s="55">
        <f>SUM(Line!H3:H6)</f>
        <v>8500</v>
      </c>
      <c r="G3" s="55">
        <v>33</v>
      </c>
      <c r="H3" s="55" t="s">
        <v>73</v>
      </c>
      <c r="J3" s="61"/>
      <c r="K3" s="62" t="s">
        <v>74</v>
      </c>
      <c r="V3" s="112"/>
      <c r="Y3" s="61"/>
    </row>
    <row r="4" s="55" customFormat="1" ht="15.75" spans="1:25">
      <c r="A4" s="66" t="s">
        <v>69</v>
      </c>
      <c r="B4" s="67" t="s">
        <v>70</v>
      </c>
      <c r="D4" s="55" t="s">
        <v>75</v>
      </c>
      <c r="E4" s="61" t="s">
        <v>76</v>
      </c>
      <c r="F4" s="55">
        <f>SUM(Line!H7:H10,Line!J7:J10)</f>
        <v>5699.2</v>
      </c>
      <c r="G4" s="55">
        <v>33</v>
      </c>
      <c r="H4" s="55" t="s">
        <v>77</v>
      </c>
      <c r="J4" s="61"/>
      <c r="K4" s="62" t="s">
        <v>78</v>
      </c>
      <c r="Y4" s="61"/>
    </row>
    <row r="5" s="55" customFormat="1" ht="15.75" spans="1:25">
      <c r="A5" s="66" t="s">
        <v>69</v>
      </c>
      <c r="B5" s="67" t="s">
        <v>70</v>
      </c>
      <c r="D5" s="55" t="s">
        <v>79</v>
      </c>
      <c r="E5" s="61" t="s">
        <v>80</v>
      </c>
      <c r="F5" s="55">
        <f>SUM(Line!H11:H14)</f>
        <v>6375</v>
      </c>
      <c r="G5" s="55">
        <v>33</v>
      </c>
      <c r="H5" s="55" t="s">
        <v>73</v>
      </c>
      <c r="J5" s="61"/>
      <c r="K5" s="62" t="s">
        <v>81</v>
      </c>
      <c r="Y5" s="61"/>
    </row>
    <row r="6" s="55" customFormat="1" ht="15.75" spans="1:25">
      <c r="A6" s="66" t="s">
        <v>69</v>
      </c>
      <c r="B6" s="67" t="s">
        <v>70</v>
      </c>
      <c r="D6" s="55" t="s">
        <v>82</v>
      </c>
      <c r="E6" s="61" t="s">
        <v>83</v>
      </c>
      <c r="F6" s="55">
        <f>SUM(Line!H15:H18,Line!L15:L18,Line!N15:N18)</f>
        <v>3450</v>
      </c>
      <c r="G6" s="55">
        <v>33</v>
      </c>
      <c r="H6" s="55" t="s">
        <v>77</v>
      </c>
      <c r="J6" s="61"/>
      <c r="K6" s="62" t="s">
        <v>84</v>
      </c>
      <c r="V6" s="113"/>
      <c r="Y6" s="61"/>
    </row>
    <row r="7" s="55" customFormat="1" ht="15.75" spans="1:25">
      <c r="A7" s="66" t="s">
        <v>69</v>
      </c>
      <c r="B7" s="67" t="s">
        <v>70</v>
      </c>
      <c r="D7" s="55" t="s">
        <v>85</v>
      </c>
      <c r="E7" s="61" t="s">
        <v>86</v>
      </c>
      <c r="F7" s="55">
        <f>SUM(Line!H19,Line!J19,Line!H20,Line!J20,Line!H21,Line!J21,Line!H22,Line!J22)</f>
        <v>3176600</v>
      </c>
      <c r="G7" s="55">
        <v>33</v>
      </c>
      <c r="H7" s="55" t="s">
        <v>77</v>
      </c>
      <c r="J7" s="61"/>
      <c r="K7" s="62" t="s">
        <v>87</v>
      </c>
      <c r="Y7" s="61"/>
    </row>
    <row r="8" s="55" customFormat="1" ht="15.75" spans="1:25">
      <c r="A8" s="66" t="s">
        <v>69</v>
      </c>
      <c r="B8" s="67" t="s">
        <v>70</v>
      </c>
      <c r="D8" s="55" t="s">
        <v>88</v>
      </c>
      <c r="E8" s="61" t="s">
        <v>89</v>
      </c>
      <c r="F8" s="55">
        <f>SUM(Line!H23,Line!J23,Line!H24,Line!J24,Line!H25,Line!J25,Line!H26,Line!J26,)</f>
        <v>8696400</v>
      </c>
      <c r="G8" s="55">
        <v>33</v>
      </c>
      <c r="H8" s="55" t="s">
        <v>77</v>
      </c>
      <c r="J8" s="61"/>
      <c r="K8" s="62" t="s">
        <v>90</v>
      </c>
      <c r="V8" s="113"/>
      <c r="Y8" s="61"/>
    </row>
    <row r="9" s="56" customFormat="1" ht="15.75" spans="1:25">
      <c r="A9" s="68" t="s">
        <v>69</v>
      </c>
      <c r="B9" s="69" t="s">
        <v>70</v>
      </c>
      <c r="C9" s="70" t="s">
        <v>91</v>
      </c>
      <c r="D9" s="56" t="s">
        <v>92</v>
      </c>
      <c r="E9" s="71" t="s">
        <v>93</v>
      </c>
      <c r="F9" s="56">
        <f>SUM(Line!H27:H30)</f>
        <v>36560000</v>
      </c>
      <c r="G9" s="56">
        <v>33</v>
      </c>
      <c r="H9" s="56" t="s">
        <v>94</v>
      </c>
      <c r="J9" s="71"/>
      <c r="K9" s="69" t="s">
        <v>95</v>
      </c>
      <c r="Y9" s="71"/>
    </row>
    <row r="10" s="56" customFormat="1" ht="15.75" spans="1:25">
      <c r="A10" s="68" t="s">
        <v>69</v>
      </c>
      <c r="B10" s="69" t="s">
        <v>70</v>
      </c>
      <c r="C10" s="70" t="s">
        <v>91</v>
      </c>
      <c r="D10" s="56" t="s">
        <v>96</v>
      </c>
      <c r="E10" s="71" t="s">
        <v>97</v>
      </c>
      <c r="F10" s="56">
        <f>SUM(Line!H31:H32)</f>
        <v>2980000</v>
      </c>
      <c r="G10" s="56">
        <v>33</v>
      </c>
      <c r="H10" s="56" t="s">
        <v>77</v>
      </c>
      <c r="J10" s="71"/>
      <c r="K10" s="69" t="s">
        <v>95</v>
      </c>
      <c r="Y10" s="71"/>
    </row>
    <row r="11" s="56" customFormat="1" ht="15.75" spans="1:25">
      <c r="A11" s="68" t="s">
        <v>69</v>
      </c>
      <c r="B11" s="69" t="s">
        <v>70</v>
      </c>
      <c r="C11" s="70" t="s">
        <v>91</v>
      </c>
      <c r="D11" s="56" t="s">
        <v>98</v>
      </c>
      <c r="E11" s="71" t="s">
        <v>99</v>
      </c>
      <c r="F11" s="56">
        <f>SUM(Line!H20:H23,Line!L20:L23,Line!N20:N23)</f>
        <v>6970000</v>
      </c>
      <c r="G11" s="56">
        <v>33</v>
      </c>
      <c r="H11" s="56" t="s">
        <v>77</v>
      </c>
      <c r="J11" s="71"/>
      <c r="K11" s="69" t="s">
        <v>95</v>
      </c>
      <c r="Y11" s="71"/>
    </row>
    <row r="12" s="56" customFormat="1" ht="15.75" spans="1:25">
      <c r="A12" s="68" t="s">
        <v>69</v>
      </c>
      <c r="B12" s="69" t="s">
        <v>70</v>
      </c>
      <c r="C12" s="70" t="s">
        <v>91</v>
      </c>
      <c r="D12" s="56" t="s">
        <v>100</v>
      </c>
      <c r="E12" s="71" t="s">
        <v>101</v>
      </c>
      <c r="F12" s="56">
        <f>SUM(Line!H21:H24,Line!L21:L24,Line!N21:N24)</f>
        <v>8470000</v>
      </c>
      <c r="G12" s="56">
        <v>33</v>
      </c>
      <c r="H12" s="56" t="s">
        <v>77</v>
      </c>
      <c r="J12" s="71"/>
      <c r="K12" s="69" t="s">
        <v>95</v>
      </c>
      <c r="Y12" s="71"/>
    </row>
    <row r="13" s="56" customFormat="1" ht="15.75" spans="1:25">
      <c r="A13" s="68" t="s">
        <v>69</v>
      </c>
      <c r="B13" s="69" t="s">
        <v>70</v>
      </c>
      <c r="C13" s="70" t="s">
        <v>91</v>
      </c>
      <c r="D13" s="56" t="s">
        <v>102</v>
      </c>
      <c r="E13" s="71" t="s">
        <v>103</v>
      </c>
      <c r="F13" s="56">
        <f>SUM(Line!H35)</f>
        <v>320000</v>
      </c>
      <c r="G13" s="56">
        <v>33</v>
      </c>
      <c r="H13" s="56" t="s">
        <v>77</v>
      </c>
      <c r="J13" s="71"/>
      <c r="K13" s="69" t="s">
        <v>95</v>
      </c>
      <c r="Y13" s="71"/>
    </row>
    <row r="14" s="56" customFormat="1" ht="15.75" spans="1:25">
      <c r="A14" s="68" t="s">
        <v>69</v>
      </c>
      <c r="B14" s="69" t="s">
        <v>70</v>
      </c>
      <c r="C14" s="70" t="s">
        <v>91</v>
      </c>
      <c r="D14" s="56" t="s">
        <v>104</v>
      </c>
      <c r="E14" s="71" t="s">
        <v>105</v>
      </c>
      <c r="F14" s="56">
        <f>SUM(Line!H36,Line!J36,Line!S36)</f>
        <v>354750</v>
      </c>
      <c r="G14" s="56">
        <v>33</v>
      </c>
      <c r="H14" s="56" t="s">
        <v>77</v>
      </c>
      <c r="J14" s="71"/>
      <c r="K14" s="69" t="s">
        <v>95</v>
      </c>
      <c r="Y14" s="71"/>
    </row>
    <row r="15" s="56" customFormat="1" ht="15.75" spans="1:25">
      <c r="A15" s="68" t="s">
        <v>69</v>
      </c>
      <c r="B15" s="69" t="s">
        <v>70</v>
      </c>
      <c r="C15" s="72" t="s">
        <v>106</v>
      </c>
      <c r="D15" s="56" t="s">
        <v>107</v>
      </c>
      <c r="E15" s="71" t="s">
        <v>105</v>
      </c>
      <c r="F15" s="56">
        <f>SUM(Line!H37,Line!J37,Line!S37)</f>
        <v>40625</v>
      </c>
      <c r="G15" s="56">
        <v>33</v>
      </c>
      <c r="H15" s="56" t="s">
        <v>77</v>
      </c>
      <c r="J15" s="71"/>
      <c r="K15" s="69" t="s">
        <v>108</v>
      </c>
      <c r="Y15" s="71"/>
    </row>
    <row r="16" s="56" customFormat="1" ht="15.75" spans="1:25">
      <c r="A16" s="68" t="s">
        <v>69</v>
      </c>
      <c r="B16" s="69" t="s">
        <v>70</v>
      </c>
      <c r="C16" s="72" t="s">
        <v>106</v>
      </c>
      <c r="D16" s="56" t="s">
        <v>109</v>
      </c>
      <c r="E16" s="71" t="s">
        <v>105</v>
      </c>
      <c r="F16" s="56">
        <f>SUM(Line!H38,Line!J38,Line!S38)</f>
        <v>32500</v>
      </c>
      <c r="G16" s="56">
        <v>33</v>
      </c>
      <c r="H16" s="56" t="s">
        <v>77</v>
      </c>
      <c r="J16" s="71"/>
      <c r="K16" s="69" t="s">
        <v>108</v>
      </c>
      <c r="Y16" s="71"/>
    </row>
    <row r="17" s="56" customFormat="1" ht="15.75" spans="1:25">
      <c r="A17" s="68" t="s">
        <v>69</v>
      </c>
      <c r="B17" s="69" t="s">
        <v>70</v>
      </c>
      <c r="C17" s="72" t="s">
        <v>106</v>
      </c>
      <c r="D17" s="56" t="s">
        <v>110</v>
      </c>
      <c r="E17" s="71" t="s">
        <v>105</v>
      </c>
      <c r="F17" s="56">
        <f>SUM(Line!H39,Line!J39,Line!S39)</f>
        <v>15625</v>
      </c>
      <c r="G17" s="56">
        <v>33</v>
      </c>
      <c r="H17" s="56" t="s">
        <v>77</v>
      </c>
      <c r="J17" s="71"/>
      <c r="K17" s="69" t="s">
        <v>108</v>
      </c>
      <c r="Y17" s="71"/>
    </row>
    <row r="18" s="55" customFormat="1" ht="15.75" spans="1:35">
      <c r="A18" s="66" t="s">
        <v>69</v>
      </c>
      <c r="B18" s="67" t="s">
        <v>70</v>
      </c>
      <c r="C18" s="73" t="s">
        <v>106</v>
      </c>
      <c r="E18" s="74"/>
      <c r="F18" s="75">
        <f>SUM(Line!H40:H44)</f>
        <v>20000</v>
      </c>
      <c r="G18" s="55">
        <v>33</v>
      </c>
      <c r="I18" s="100"/>
      <c r="J18" s="101"/>
      <c r="K18" s="102" t="s">
        <v>108</v>
      </c>
      <c r="L18" s="103"/>
      <c r="M18" s="103"/>
      <c r="N18" s="103"/>
      <c r="O18" s="103"/>
      <c r="P18" s="55" t="s">
        <v>111</v>
      </c>
      <c r="Q18" s="61" t="s">
        <v>80</v>
      </c>
      <c r="R18" s="100"/>
      <c r="S18" s="100"/>
      <c r="T18" s="103"/>
      <c r="U18" s="103"/>
      <c r="V18" s="100"/>
      <c r="W18" s="103"/>
      <c r="X18" s="103"/>
      <c r="Y18" s="114"/>
      <c r="Z18" s="103"/>
      <c r="AA18" s="103"/>
      <c r="AC18" s="103"/>
      <c r="AD18" s="103"/>
      <c r="AE18" s="103"/>
      <c r="AF18" s="103"/>
      <c r="AG18" s="103"/>
      <c r="AH18" s="103"/>
      <c r="AI18" s="115"/>
    </row>
    <row r="19" s="55" customFormat="1" ht="15.75" spans="1:25">
      <c r="A19" s="66" t="s">
        <v>69</v>
      </c>
      <c r="B19" s="67" t="s">
        <v>70</v>
      </c>
      <c r="C19" s="73" t="s">
        <v>112</v>
      </c>
      <c r="F19" s="75">
        <f>SUM(Line!H45:H49)</f>
        <v>29000</v>
      </c>
      <c r="G19" s="76">
        <v>27</v>
      </c>
      <c r="J19" s="61"/>
      <c r="K19" s="67" t="s">
        <v>113</v>
      </c>
      <c r="P19" s="55" t="s">
        <v>114</v>
      </c>
      <c r="Q19" s="55" t="s">
        <v>115</v>
      </c>
      <c r="Y19" s="61"/>
    </row>
    <row r="20" s="55" customFormat="1" ht="15.75" spans="1:35">
      <c r="A20" s="66" t="s">
        <v>69</v>
      </c>
      <c r="B20" s="67" t="s">
        <v>70</v>
      </c>
      <c r="C20" s="73" t="s">
        <v>106</v>
      </c>
      <c r="E20" s="74"/>
      <c r="F20" s="75">
        <f>SUM(Line!H50)</f>
        <v>2000</v>
      </c>
      <c r="G20" s="55">
        <v>33</v>
      </c>
      <c r="I20" s="100"/>
      <c r="J20" s="101"/>
      <c r="K20" s="102" t="s">
        <v>108</v>
      </c>
      <c r="L20" s="103"/>
      <c r="M20" s="103"/>
      <c r="N20" s="103"/>
      <c r="O20" s="103"/>
      <c r="P20" s="55" t="s">
        <v>116</v>
      </c>
      <c r="Q20" s="61" t="s">
        <v>117</v>
      </c>
      <c r="R20" s="100"/>
      <c r="S20" s="100"/>
      <c r="T20" s="103"/>
      <c r="U20" s="103"/>
      <c r="V20" s="100"/>
      <c r="W20" s="103"/>
      <c r="X20" s="103"/>
      <c r="Y20" s="114"/>
      <c r="Z20" s="103"/>
      <c r="AA20" s="103"/>
      <c r="AC20" s="103"/>
      <c r="AD20" s="103"/>
      <c r="AE20" s="103"/>
      <c r="AF20" s="103"/>
      <c r="AG20" s="103"/>
      <c r="AH20" s="103"/>
      <c r="AI20" s="115"/>
    </row>
    <row r="21" s="55" customFormat="1" ht="15.75" spans="1:25">
      <c r="A21" s="66" t="s">
        <v>69</v>
      </c>
      <c r="B21" s="67" t="s">
        <v>70</v>
      </c>
      <c r="C21" s="73" t="s">
        <v>106</v>
      </c>
      <c r="F21" s="75">
        <f>SUM(Line!H51)</f>
        <v>6000</v>
      </c>
      <c r="G21" s="55">
        <v>33</v>
      </c>
      <c r="J21" s="61"/>
      <c r="K21" s="102" t="s">
        <v>108</v>
      </c>
      <c r="P21" s="55" t="s">
        <v>118</v>
      </c>
      <c r="Q21" s="55" t="s">
        <v>119</v>
      </c>
      <c r="Y21" s="61"/>
    </row>
    <row r="22" s="55" customFormat="1" ht="15.75" spans="1:35">
      <c r="A22" s="66" t="s">
        <v>69</v>
      </c>
      <c r="B22" s="67" t="s">
        <v>70</v>
      </c>
      <c r="C22" s="73" t="s">
        <v>112</v>
      </c>
      <c r="E22" s="74"/>
      <c r="F22" s="75">
        <f>SUM(Line!H52)</f>
        <v>1000</v>
      </c>
      <c r="G22" s="55">
        <v>27</v>
      </c>
      <c r="I22" s="100"/>
      <c r="J22" s="101"/>
      <c r="K22" s="67" t="s">
        <v>113</v>
      </c>
      <c r="L22" s="103"/>
      <c r="M22" s="103"/>
      <c r="N22" s="103"/>
      <c r="O22" s="103"/>
      <c r="P22" s="55" t="s">
        <v>120</v>
      </c>
      <c r="Q22" s="61" t="s">
        <v>121</v>
      </c>
      <c r="R22" s="100"/>
      <c r="S22" s="100"/>
      <c r="T22" s="103"/>
      <c r="U22" s="103"/>
      <c r="V22" s="100"/>
      <c r="W22" s="103"/>
      <c r="X22" s="103"/>
      <c r="Y22" s="114"/>
      <c r="Z22" s="103"/>
      <c r="AA22" s="103"/>
      <c r="AC22" s="103"/>
      <c r="AD22" s="103"/>
      <c r="AE22" s="103"/>
      <c r="AF22" s="103"/>
      <c r="AG22" s="103"/>
      <c r="AH22" s="103"/>
      <c r="AI22" s="115"/>
    </row>
    <row r="23" s="55" customFormat="1" ht="15.75" spans="1:25">
      <c r="A23" s="66" t="s">
        <v>69</v>
      </c>
      <c r="B23" s="67" t="s">
        <v>70</v>
      </c>
      <c r="C23" s="73" t="s">
        <v>112</v>
      </c>
      <c r="F23" s="75">
        <f>SUM(Line!H53)</f>
        <v>10000</v>
      </c>
      <c r="G23" s="55">
        <v>27</v>
      </c>
      <c r="J23" s="61"/>
      <c r="K23" s="67" t="s">
        <v>113</v>
      </c>
      <c r="P23" s="55" t="s">
        <v>122</v>
      </c>
      <c r="Q23" s="55" t="s">
        <v>97</v>
      </c>
      <c r="Y23" s="61"/>
    </row>
    <row r="24" s="57" customFormat="1" ht="15.75" spans="1:25">
      <c r="A24" s="77" t="s">
        <v>69</v>
      </c>
      <c r="B24" s="78" t="s">
        <v>70</v>
      </c>
      <c r="D24" s="79" t="s">
        <v>123</v>
      </c>
      <c r="E24" s="80" t="s">
        <v>124</v>
      </c>
      <c r="F24" s="57">
        <f>SUM(Line!H54,Line!J54,Line!S54)</f>
        <v>944000</v>
      </c>
      <c r="G24" s="57">
        <v>97</v>
      </c>
      <c r="H24" s="57" t="s">
        <v>77</v>
      </c>
      <c r="J24" s="80"/>
      <c r="K24" s="104" t="s">
        <v>125</v>
      </c>
      <c r="M24" s="57" t="s">
        <v>126</v>
      </c>
      <c r="N24" s="57">
        <v>995599</v>
      </c>
      <c r="O24" s="57" t="s">
        <v>127</v>
      </c>
      <c r="Y24" s="80"/>
    </row>
    <row r="25" s="57" customFormat="1" ht="15.75" spans="1:25">
      <c r="A25" s="77" t="s">
        <v>69</v>
      </c>
      <c r="B25" s="78" t="s">
        <v>70</v>
      </c>
      <c r="D25" s="79" t="s">
        <v>128</v>
      </c>
      <c r="E25" s="80" t="s">
        <v>129</v>
      </c>
      <c r="F25" s="57">
        <f>SUM(Line!H55)</f>
        <v>300000</v>
      </c>
      <c r="G25" s="57">
        <v>97</v>
      </c>
      <c r="H25" s="57" t="s">
        <v>77</v>
      </c>
      <c r="J25" s="80"/>
      <c r="K25" s="104" t="s">
        <v>125</v>
      </c>
      <c r="M25" s="57" t="s">
        <v>130</v>
      </c>
      <c r="N25" s="57">
        <v>995600</v>
      </c>
      <c r="O25" s="57" t="s">
        <v>131</v>
      </c>
      <c r="Y25" s="80"/>
    </row>
    <row r="26" s="27" customFormat="1" ht="15.75" spans="1:25">
      <c r="A26" s="81" t="s">
        <v>69</v>
      </c>
      <c r="B26" s="82" t="s">
        <v>70</v>
      </c>
      <c r="C26" s="83" t="s">
        <v>91</v>
      </c>
      <c r="D26" s="27" t="s">
        <v>132</v>
      </c>
      <c r="E26" s="84" t="s">
        <v>127</v>
      </c>
      <c r="F26" s="40">
        <f>SUM(Line!H56,Line!J56,Line!S56)</f>
        <v>377600</v>
      </c>
      <c r="G26" s="27">
        <v>33</v>
      </c>
      <c r="H26" s="27" t="s">
        <v>77</v>
      </c>
      <c r="J26" s="84"/>
      <c r="K26" s="82" t="s">
        <v>95</v>
      </c>
      <c r="P26" s="27" t="s">
        <v>133</v>
      </c>
      <c r="Q26" s="27" t="s">
        <v>134</v>
      </c>
      <c r="Y26" s="84"/>
    </row>
    <row r="27" s="27" customFormat="1" ht="15.75" spans="1:25">
      <c r="A27" s="81" t="s">
        <v>69</v>
      </c>
      <c r="B27" s="82" t="s">
        <v>70</v>
      </c>
      <c r="C27" s="83" t="s">
        <v>112</v>
      </c>
      <c r="D27" s="27" t="s">
        <v>135</v>
      </c>
      <c r="E27" s="84" t="s">
        <v>136</v>
      </c>
      <c r="F27" s="40">
        <f>SUM(Line!H57,Line!L57,Line!N57,Line!S57)</f>
        <v>768000</v>
      </c>
      <c r="G27" s="27">
        <v>27</v>
      </c>
      <c r="H27" s="27" t="s">
        <v>77</v>
      </c>
      <c r="J27" s="84"/>
      <c r="K27" s="82" t="s">
        <v>113</v>
      </c>
      <c r="P27" s="27" t="s">
        <v>137</v>
      </c>
      <c r="Q27" s="27" t="s">
        <v>138</v>
      </c>
      <c r="Y27" s="84"/>
    </row>
    <row r="28" s="31" customFormat="1" ht="15.75" spans="1:25">
      <c r="A28" s="85" t="s">
        <v>69</v>
      </c>
      <c r="B28" s="69" t="s">
        <v>70</v>
      </c>
      <c r="C28" s="70" t="s">
        <v>91</v>
      </c>
      <c r="D28" s="31" t="s">
        <v>139</v>
      </c>
      <c r="E28" s="86" t="s">
        <v>140</v>
      </c>
      <c r="F28" s="31">
        <f>SUM(Line!H46:H49)</f>
        <v>19000</v>
      </c>
      <c r="G28" s="31">
        <v>33</v>
      </c>
      <c r="H28" s="31" t="s">
        <v>77</v>
      </c>
      <c r="J28" s="86"/>
      <c r="K28" s="69" t="s">
        <v>95</v>
      </c>
      <c r="M28" s="105"/>
      <c r="Y28" s="86"/>
    </row>
    <row r="29" s="31" customFormat="1" ht="15.75" spans="1:25">
      <c r="A29" s="85" t="s">
        <v>69</v>
      </c>
      <c r="B29" s="69" t="s">
        <v>70</v>
      </c>
      <c r="C29" s="70" t="s">
        <v>112</v>
      </c>
      <c r="D29" s="31" t="s">
        <v>141</v>
      </c>
      <c r="E29" s="86" t="s">
        <v>142</v>
      </c>
      <c r="F29" s="31">
        <f>SUM(Line!H59,Line!L59,Line!N59,Line!S59)</f>
        <v>532800</v>
      </c>
      <c r="G29" s="31">
        <v>27</v>
      </c>
      <c r="H29" s="31" t="s">
        <v>77</v>
      </c>
      <c r="J29" s="86"/>
      <c r="K29" s="69" t="s">
        <v>113</v>
      </c>
      <c r="M29" s="105"/>
      <c r="Y29" s="86"/>
    </row>
    <row r="30" s="58" customFormat="1" ht="15.75" spans="1:25">
      <c r="A30" s="87" t="s">
        <v>69</v>
      </c>
      <c r="B30" s="88" t="s">
        <v>70</v>
      </c>
      <c r="C30" s="89" t="s">
        <v>91</v>
      </c>
      <c r="E30" s="90"/>
      <c r="F30" s="58">
        <f>SUM(Line!H60,Line!J60,Line!S60)</f>
        <v>70800</v>
      </c>
      <c r="G30" s="58">
        <v>33</v>
      </c>
      <c r="H30" s="58" t="s">
        <v>77</v>
      </c>
      <c r="I30" s="58" t="s">
        <v>139</v>
      </c>
      <c r="J30" s="90" t="s">
        <v>140</v>
      </c>
      <c r="K30" s="88" t="s">
        <v>95</v>
      </c>
      <c r="M30" s="106"/>
      <c r="W30" s="58" t="s">
        <v>143</v>
      </c>
      <c r="X30" s="58" t="s">
        <v>144</v>
      </c>
      <c r="Y30" s="90" t="s">
        <v>145</v>
      </c>
    </row>
    <row r="31" s="58" customFormat="1" ht="15.75" spans="1:25">
      <c r="A31" s="87" t="s">
        <v>69</v>
      </c>
      <c r="B31" s="88" t="s">
        <v>70</v>
      </c>
      <c r="C31" s="89" t="s">
        <v>112</v>
      </c>
      <c r="E31" s="90"/>
      <c r="F31" s="58">
        <f>SUM(Line!H61,Line!J61,Line!S61)</f>
        <v>120000</v>
      </c>
      <c r="G31" s="58">
        <v>27</v>
      </c>
      <c r="H31" s="58" t="s">
        <v>77</v>
      </c>
      <c r="I31" s="58" t="s">
        <v>141</v>
      </c>
      <c r="J31" s="90" t="s">
        <v>142</v>
      </c>
      <c r="K31" s="88" t="s">
        <v>113</v>
      </c>
      <c r="M31" s="106"/>
      <c r="W31" s="58" t="s">
        <v>143</v>
      </c>
      <c r="X31" s="58" t="s">
        <v>146</v>
      </c>
      <c r="Y31" s="90" t="s">
        <v>147</v>
      </c>
    </row>
    <row r="32" s="37" customFormat="1" ht="15.75" spans="1:25">
      <c r="A32" s="91" t="s">
        <v>69</v>
      </c>
      <c r="B32" s="92" t="s">
        <v>70</v>
      </c>
      <c r="D32" s="37" t="s">
        <v>148</v>
      </c>
      <c r="E32" s="93" t="s">
        <v>83</v>
      </c>
      <c r="F32" s="37">
        <f>SUM(Line!H62,Line!L62,Line!N62,Line!S62)</f>
        <v>17700</v>
      </c>
      <c r="G32" s="37">
        <v>27</v>
      </c>
      <c r="H32" s="37" t="s">
        <v>77</v>
      </c>
      <c r="J32" s="93"/>
      <c r="K32" s="107" t="s">
        <v>149</v>
      </c>
      <c r="M32" s="108"/>
      <c r="V32" s="113"/>
      <c r="Y32" s="93"/>
    </row>
    <row r="33" s="37" customFormat="1" ht="15.75" spans="1:25">
      <c r="A33" s="91" t="s">
        <v>69</v>
      </c>
      <c r="B33" s="92" t="s">
        <v>70</v>
      </c>
      <c r="D33" s="37" t="s">
        <v>150</v>
      </c>
      <c r="E33" s="93" t="s">
        <v>86</v>
      </c>
      <c r="F33" s="37">
        <f>SUM(Line!H63,Line!L63,Line!N63,Line!S63)</f>
        <v>500000</v>
      </c>
      <c r="G33" s="37">
        <v>36</v>
      </c>
      <c r="H33" s="37" t="s">
        <v>77</v>
      </c>
      <c r="J33" s="93"/>
      <c r="K33" s="107" t="s">
        <v>151</v>
      </c>
      <c r="M33" s="108"/>
      <c r="Y33" s="93"/>
    </row>
    <row r="34" s="40" customFormat="1" ht="15.75" spans="1:25">
      <c r="A34" s="94" t="s">
        <v>69</v>
      </c>
      <c r="B34" s="82" t="s">
        <v>70</v>
      </c>
      <c r="C34" s="95"/>
      <c r="E34" s="96"/>
      <c r="F34" s="40">
        <f>SUM(Line!H64,Line!L64,Line!N64,Line!S64)</f>
        <v>64500</v>
      </c>
      <c r="G34" s="40">
        <v>27</v>
      </c>
      <c r="H34" s="40" t="s">
        <v>77</v>
      </c>
      <c r="I34" s="40" t="s">
        <v>148</v>
      </c>
      <c r="J34" s="96" t="s">
        <v>83</v>
      </c>
      <c r="K34" s="109" t="s">
        <v>149</v>
      </c>
      <c r="M34" s="110"/>
      <c r="W34" s="40" t="s">
        <v>152</v>
      </c>
      <c r="X34" s="40" t="s">
        <v>153</v>
      </c>
      <c r="Y34" s="96" t="s">
        <v>154</v>
      </c>
    </row>
    <row r="35" s="40" customFormat="1" ht="15.75" spans="1:25">
      <c r="A35" s="94" t="s">
        <v>69</v>
      </c>
      <c r="B35" s="82" t="s">
        <v>70</v>
      </c>
      <c r="C35" s="95"/>
      <c r="E35" s="96"/>
      <c r="F35" s="40">
        <f>SUM(Line!H65,Line!J65,Line!S65)</f>
        <v>28000</v>
      </c>
      <c r="G35" s="40">
        <v>36</v>
      </c>
      <c r="H35" s="40" t="s">
        <v>77</v>
      </c>
      <c r="I35" s="40" t="s">
        <v>150</v>
      </c>
      <c r="J35" s="96" t="s">
        <v>86</v>
      </c>
      <c r="K35" s="109" t="s">
        <v>151</v>
      </c>
      <c r="M35" s="110"/>
      <c r="W35" s="40" t="s">
        <v>143</v>
      </c>
      <c r="X35" s="40" t="s">
        <v>155</v>
      </c>
      <c r="Y35" s="96" t="s">
        <v>156</v>
      </c>
    </row>
    <row r="36" s="40" customFormat="1" ht="15.75" spans="1:25">
      <c r="A36" s="94" t="s">
        <v>69</v>
      </c>
      <c r="B36" s="82" t="s">
        <v>70</v>
      </c>
      <c r="C36" s="95"/>
      <c r="E36" s="96"/>
      <c r="F36" s="40">
        <f>SUM(Line!H66,Line!J66,Line!S66)</f>
        <v>64900</v>
      </c>
      <c r="G36" s="40">
        <v>97</v>
      </c>
      <c r="H36" s="40" t="s">
        <v>77</v>
      </c>
      <c r="I36" s="111" t="s">
        <v>123</v>
      </c>
      <c r="J36" s="96" t="s">
        <v>124</v>
      </c>
      <c r="K36" s="109" t="s">
        <v>125</v>
      </c>
      <c r="M36" s="110" t="s">
        <v>126</v>
      </c>
      <c r="W36" s="40" t="s">
        <v>143</v>
      </c>
      <c r="X36" s="40" t="s">
        <v>157</v>
      </c>
      <c r="Y36" s="96" t="s">
        <v>142</v>
      </c>
    </row>
    <row r="37" s="40" customFormat="1" ht="15.75" spans="1:25">
      <c r="A37" s="94" t="s">
        <v>69</v>
      </c>
      <c r="B37" s="82" t="s">
        <v>70</v>
      </c>
      <c r="C37" s="95"/>
      <c r="E37" s="96"/>
      <c r="F37" s="40">
        <f>SUM(Line!H67,)</f>
        <v>75000</v>
      </c>
      <c r="G37" s="40">
        <v>97</v>
      </c>
      <c r="H37" s="40" t="s">
        <v>77</v>
      </c>
      <c r="I37" s="111" t="s">
        <v>128</v>
      </c>
      <c r="J37" s="96" t="s">
        <v>129</v>
      </c>
      <c r="K37" s="109" t="s">
        <v>125</v>
      </c>
      <c r="M37" s="110" t="s">
        <v>130</v>
      </c>
      <c r="W37" s="40" t="s">
        <v>152</v>
      </c>
      <c r="X37" s="40" t="s">
        <v>158</v>
      </c>
      <c r="Y37" s="96" t="s">
        <v>138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S67"/>
  <sheetViews>
    <sheetView zoomScale="85" zoomScaleNormal="85" workbookViewId="0">
      <pane ySplit="2" topLeftCell="A36" activePane="bottomLeft" state="frozen"/>
      <selection/>
      <selection pane="bottomLeft" activeCell="A50" sqref="$A50:$XFD51"/>
    </sheetView>
  </sheetViews>
  <sheetFormatPr defaultColWidth="9" defaultRowHeight="15.75"/>
  <cols>
    <col min="1" max="1" width="23.1904761904762" style="11" customWidth="1"/>
    <col min="2" max="2" width="16.9714285714286" style="2" customWidth="1"/>
    <col min="3" max="3" width="15.952380952381" style="2" customWidth="1"/>
    <col min="4" max="4" width="9.91428571428571" style="2" customWidth="1"/>
    <col min="5" max="5" width="7.58095238095238" style="2" customWidth="1"/>
    <col min="6" max="6" width="8.92380952380952" style="2" customWidth="1"/>
    <col min="7" max="7" width="16.4666666666667" style="12" customWidth="1"/>
    <col min="8" max="8" width="10.7142857142857" style="2"/>
    <col min="9" max="14" width="9.14285714285714" style="2" customWidth="1"/>
    <col min="15" max="15" width="18.1428571428571" style="2" customWidth="1"/>
    <col min="16" max="16" width="27.2285714285714" style="2" customWidth="1"/>
    <col min="17" max="17" width="18.1428571428571" style="12" customWidth="1"/>
    <col min="18" max="20" width="18.1428571428571" style="2" customWidth="1"/>
    <col min="21" max="21" width="9.57142857142857" style="12"/>
    <col min="22" max="16384" width="9" style="2"/>
  </cols>
  <sheetData>
    <row r="1" s="1" customFormat="1" ht="30" spans="1:23">
      <c r="A1" s="13" t="s">
        <v>0</v>
      </c>
      <c r="B1" s="1" t="s">
        <v>3</v>
      </c>
      <c r="C1" s="1" t="s">
        <v>23</v>
      </c>
      <c r="D1" s="1" t="s">
        <v>15</v>
      </c>
      <c r="E1" s="1" t="s">
        <v>159</v>
      </c>
      <c r="F1" s="1" t="s">
        <v>160</v>
      </c>
      <c r="G1" s="14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4" t="s">
        <v>171</v>
      </c>
      <c r="R1" s="1" t="s">
        <v>172</v>
      </c>
      <c r="S1" s="1" t="s">
        <v>173</v>
      </c>
      <c r="T1" s="1" t="s">
        <v>174</v>
      </c>
      <c r="U1" s="14" t="s">
        <v>175</v>
      </c>
      <c r="V1" s="1" t="s">
        <v>176</v>
      </c>
      <c r="W1" s="1" t="s">
        <v>177</v>
      </c>
    </row>
    <row r="2" s="1" customFormat="1" ht="67.5" customHeight="1" spans="1:23">
      <c r="A2" s="13" t="s">
        <v>35</v>
      </c>
      <c r="B2" s="1" t="s">
        <v>38</v>
      </c>
      <c r="C2" s="1" t="s">
        <v>178</v>
      </c>
      <c r="D2" s="1" t="s">
        <v>50</v>
      </c>
      <c r="E2" s="1" t="s">
        <v>179</v>
      </c>
      <c r="F2" s="1" t="s">
        <v>180</v>
      </c>
      <c r="G2" s="14" t="s">
        <v>181</v>
      </c>
      <c r="H2" s="1" t="s">
        <v>182</v>
      </c>
      <c r="I2" s="1" t="s">
        <v>183</v>
      </c>
      <c r="J2" s="1" t="s">
        <v>184</v>
      </c>
      <c r="K2" s="1" t="s">
        <v>185</v>
      </c>
      <c r="L2" s="1" t="s">
        <v>186</v>
      </c>
      <c r="M2" s="1" t="s">
        <v>187</v>
      </c>
      <c r="N2" s="1" t="s">
        <v>188</v>
      </c>
      <c r="O2" s="1" t="s">
        <v>189</v>
      </c>
      <c r="P2" s="1" t="s">
        <v>190</v>
      </c>
      <c r="Q2" s="14" t="s">
        <v>191</v>
      </c>
      <c r="R2" s="1" t="s">
        <v>192</v>
      </c>
      <c r="S2" s="1" t="s">
        <v>193</v>
      </c>
      <c r="T2" s="1" t="s">
        <v>194</v>
      </c>
      <c r="U2" s="14" t="s">
        <v>195</v>
      </c>
      <c r="V2" s="1" t="s">
        <v>196</v>
      </c>
      <c r="W2" s="1" t="s">
        <v>177</v>
      </c>
    </row>
    <row r="3" s="2" customFormat="1" spans="1:21">
      <c r="A3" s="15" t="s">
        <v>69</v>
      </c>
      <c r="B3" s="2" t="s">
        <v>71</v>
      </c>
      <c r="E3" s="2">
        <v>1</v>
      </c>
      <c r="F3" s="2" t="s">
        <v>197</v>
      </c>
      <c r="G3" s="12">
        <v>73261100</v>
      </c>
      <c r="H3" s="2">
        <f>Q3*U3</f>
        <v>2500</v>
      </c>
      <c r="I3" s="2">
        <v>5</v>
      </c>
      <c r="J3" s="2">
        <f t="shared" ref="J3:J19" si="0">H3*I3/100</f>
        <v>125</v>
      </c>
      <c r="O3" s="2" t="s">
        <v>198</v>
      </c>
      <c r="P3" s="2" t="s">
        <v>199</v>
      </c>
      <c r="Q3" s="12">
        <v>10</v>
      </c>
      <c r="U3" s="12">
        <v>250</v>
      </c>
    </row>
    <row r="4" s="2" customFormat="1" spans="1:21">
      <c r="A4" s="15" t="s">
        <v>69</v>
      </c>
      <c r="B4" s="2" t="s">
        <v>71</v>
      </c>
      <c r="E4" s="2">
        <v>2</v>
      </c>
      <c r="F4" s="2" t="s">
        <v>197</v>
      </c>
      <c r="G4" s="12">
        <v>73261910</v>
      </c>
      <c r="H4" s="2">
        <f>Q4*U4</f>
        <v>3000</v>
      </c>
      <c r="I4" s="2">
        <v>12</v>
      </c>
      <c r="J4" s="2">
        <f t="shared" si="0"/>
        <v>360</v>
      </c>
      <c r="O4" s="2" t="s">
        <v>198</v>
      </c>
      <c r="P4" s="2" t="s">
        <v>199</v>
      </c>
      <c r="Q4" s="12">
        <v>12</v>
      </c>
      <c r="U4" s="12">
        <v>250</v>
      </c>
    </row>
    <row r="5" s="2" customFormat="1" spans="1:21">
      <c r="A5" s="15" t="s">
        <v>69</v>
      </c>
      <c r="B5" s="2" t="s">
        <v>71</v>
      </c>
      <c r="E5" s="2">
        <v>3</v>
      </c>
      <c r="F5" s="2" t="s">
        <v>197</v>
      </c>
      <c r="G5" s="12">
        <v>73261990</v>
      </c>
      <c r="H5" s="2">
        <f>Q5*U5</f>
        <v>500</v>
      </c>
      <c r="I5" s="2">
        <v>28</v>
      </c>
      <c r="J5" s="2">
        <f t="shared" si="0"/>
        <v>140</v>
      </c>
      <c r="O5" s="2" t="s">
        <v>200</v>
      </c>
      <c r="P5" s="2" t="s">
        <v>201</v>
      </c>
      <c r="Q5" s="12">
        <v>5</v>
      </c>
      <c r="U5" s="12">
        <v>100</v>
      </c>
    </row>
    <row r="6" s="2" customFormat="1" spans="1:21">
      <c r="A6" s="15" t="s">
        <v>69</v>
      </c>
      <c r="B6" s="2" t="s">
        <v>71</v>
      </c>
      <c r="E6" s="2">
        <v>4</v>
      </c>
      <c r="F6" s="2" t="s">
        <v>197</v>
      </c>
      <c r="G6" s="12">
        <v>73262010</v>
      </c>
      <c r="H6" s="2">
        <f>Q6*U6</f>
        <v>2500</v>
      </c>
      <c r="I6" s="2">
        <v>18</v>
      </c>
      <c r="J6" s="2">
        <f t="shared" si="0"/>
        <v>450</v>
      </c>
      <c r="O6" s="2" t="s">
        <v>200</v>
      </c>
      <c r="P6" s="2" t="s">
        <v>201</v>
      </c>
      <c r="Q6" s="12">
        <v>25</v>
      </c>
      <c r="U6" s="12">
        <v>100</v>
      </c>
    </row>
    <row r="7" s="2" customFormat="1" spans="1:21">
      <c r="A7" s="15" t="s">
        <v>69</v>
      </c>
      <c r="B7" s="2" t="s">
        <v>75</v>
      </c>
      <c r="E7" s="2">
        <v>1</v>
      </c>
      <c r="F7" s="2" t="s">
        <v>197</v>
      </c>
      <c r="G7" s="12">
        <v>73262090</v>
      </c>
      <c r="H7" s="2">
        <f t="shared" ref="H7:H18" si="1">Q7*U7</f>
        <v>240</v>
      </c>
      <c r="I7" s="2">
        <v>18</v>
      </c>
      <c r="J7" s="2">
        <f t="shared" si="0"/>
        <v>43.2</v>
      </c>
      <c r="O7" s="2" t="s">
        <v>200</v>
      </c>
      <c r="P7" s="2" t="s">
        <v>202</v>
      </c>
      <c r="Q7" s="12">
        <v>12</v>
      </c>
      <c r="U7" s="12">
        <v>20</v>
      </c>
    </row>
    <row r="8" s="2" customFormat="1" spans="1:21">
      <c r="A8" s="15" t="s">
        <v>69</v>
      </c>
      <c r="B8" s="2" t="s">
        <v>75</v>
      </c>
      <c r="E8" s="2">
        <v>2</v>
      </c>
      <c r="F8" s="2" t="s">
        <v>197</v>
      </c>
      <c r="G8" s="12">
        <v>73269010</v>
      </c>
      <c r="H8" s="2">
        <f t="shared" si="1"/>
        <v>200</v>
      </c>
      <c r="I8" s="2">
        <v>28</v>
      </c>
      <c r="J8" s="2">
        <f t="shared" si="0"/>
        <v>56</v>
      </c>
      <c r="O8" s="2" t="s">
        <v>200</v>
      </c>
      <c r="P8" s="2" t="s">
        <v>202</v>
      </c>
      <c r="Q8" s="12">
        <v>10</v>
      </c>
      <c r="U8" s="12">
        <v>20</v>
      </c>
    </row>
    <row r="9" s="2" customFormat="1" spans="1:21">
      <c r="A9" s="15" t="s">
        <v>69</v>
      </c>
      <c r="B9" s="2" t="s">
        <v>75</v>
      </c>
      <c r="E9" s="2">
        <v>3</v>
      </c>
      <c r="F9" s="2" t="s">
        <v>197</v>
      </c>
      <c r="G9" s="12">
        <v>73269020</v>
      </c>
      <c r="H9" s="2">
        <f t="shared" si="1"/>
        <v>2500</v>
      </c>
      <c r="I9" s="2">
        <v>28</v>
      </c>
      <c r="J9" s="2">
        <f t="shared" si="0"/>
        <v>700</v>
      </c>
      <c r="O9" s="2" t="s">
        <v>200</v>
      </c>
      <c r="P9" s="2" t="s">
        <v>199</v>
      </c>
      <c r="Q9" s="12">
        <v>10</v>
      </c>
      <c r="U9" s="12">
        <v>250</v>
      </c>
    </row>
    <row r="10" s="2" customFormat="1" spans="1:21">
      <c r="A10" s="15" t="s">
        <v>69</v>
      </c>
      <c r="B10" s="2" t="s">
        <v>75</v>
      </c>
      <c r="E10" s="2">
        <v>4</v>
      </c>
      <c r="F10" s="2" t="s">
        <v>197</v>
      </c>
      <c r="G10" s="12">
        <v>73269030</v>
      </c>
      <c r="H10" s="2">
        <f t="shared" si="1"/>
        <v>1750</v>
      </c>
      <c r="I10" s="2">
        <v>12</v>
      </c>
      <c r="J10" s="2">
        <f t="shared" si="0"/>
        <v>210</v>
      </c>
      <c r="O10" s="2" t="s">
        <v>200</v>
      </c>
      <c r="P10" s="2" t="s">
        <v>202</v>
      </c>
      <c r="Q10" s="12">
        <v>5</v>
      </c>
      <c r="U10" s="12">
        <v>350</v>
      </c>
    </row>
    <row r="11" s="2" customFormat="1" spans="1:21">
      <c r="A11" s="15" t="s">
        <v>69</v>
      </c>
      <c r="B11" s="2" t="s">
        <v>79</v>
      </c>
      <c r="E11" s="2">
        <v>1</v>
      </c>
      <c r="F11" s="2" t="s">
        <v>197</v>
      </c>
      <c r="G11" s="12">
        <v>73269040</v>
      </c>
      <c r="H11" s="2">
        <f t="shared" si="1"/>
        <v>3000</v>
      </c>
      <c r="I11" s="2">
        <v>5</v>
      </c>
      <c r="J11" s="2">
        <f t="shared" si="0"/>
        <v>150</v>
      </c>
      <c r="O11" s="2" t="s">
        <v>200</v>
      </c>
      <c r="P11" s="2" t="s">
        <v>199</v>
      </c>
      <c r="Q11" s="12">
        <v>12</v>
      </c>
      <c r="U11" s="12">
        <v>250</v>
      </c>
    </row>
    <row r="12" s="2" customFormat="1" spans="1:21">
      <c r="A12" s="15" t="s">
        <v>69</v>
      </c>
      <c r="B12" s="2" t="s">
        <v>79</v>
      </c>
      <c r="E12" s="2">
        <v>2</v>
      </c>
      <c r="F12" s="2" t="s">
        <v>197</v>
      </c>
      <c r="G12" s="16">
        <v>16010000</v>
      </c>
      <c r="H12" s="2">
        <f t="shared" si="1"/>
        <v>125</v>
      </c>
      <c r="I12" s="2">
        <v>28</v>
      </c>
      <c r="J12" s="2">
        <f t="shared" si="0"/>
        <v>35</v>
      </c>
      <c r="O12" s="2" t="s">
        <v>200</v>
      </c>
      <c r="P12" s="2" t="s">
        <v>203</v>
      </c>
      <c r="Q12" s="12">
        <v>5</v>
      </c>
      <c r="U12" s="12">
        <v>25</v>
      </c>
    </row>
    <row r="13" s="2" customFormat="1" spans="1:21">
      <c r="A13" s="15" t="s">
        <v>69</v>
      </c>
      <c r="B13" s="2" t="s">
        <v>79</v>
      </c>
      <c r="E13" s="2">
        <v>3</v>
      </c>
      <c r="F13" s="2" t="s">
        <v>197</v>
      </c>
      <c r="G13" s="16">
        <v>16051000</v>
      </c>
      <c r="H13" s="2">
        <f t="shared" si="1"/>
        <v>250</v>
      </c>
      <c r="I13" s="2">
        <v>12</v>
      </c>
      <c r="J13" s="2">
        <f t="shared" si="0"/>
        <v>30</v>
      </c>
      <c r="O13" s="2" t="s">
        <v>200</v>
      </c>
      <c r="P13" s="2" t="s">
        <v>203</v>
      </c>
      <c r="Q13" s="12">
        <v>10</v>
      </c>
      <c r="U13" s="12">
        <v>25</v>
      </c>
    </row>
    <row r="14" s="2" customFormat="1" spans="1:21">
      <c r="A14" s="15" t="s">
        <v>69</v>
      </c>
      <c r="B14" s="2" t="s">
        <v>79</v>
      </c>
      <c r="E14" s="2">
        <v>4</v>
      </c>
      <c r="F14" s="2" t="s">
        <v>197</v>
      </c>
      <c r="G14" s="16">
        <v>16051000</v>
      </c>
      <c r="H14" s="2">
        <f t="shared" si="1"/>
        <v>3000</v>
      </c>
      <c r="I14" s="2">
        <v>5</v>
      </c>
      <c r="J14" s="2">
        <f t="shared" si="0"/>
        <v>150</v>
      </c>
      <c r="O14" s="2" t="s">
        <v>200</v>
      </c>
      <c r="P14" s="2" t="s">
        <v>199</v>
      </c>
      <c r="Q14" s="12">
        <v>12</v>
      </c>
      <c r="U14" s="12">
        <v>250</v>
      </c>
    </row>
    <row r="15" s="2" customFormat="1" spans="1:21">
      <c r="A15" s="15" t="s">
        <v>69</v>
      </c>
      <c r="B15" s="2" t="s">
        <v>82</v>
      </c>
      <c r="E15" s="2">
        <v>1</v>
      </c>
      <c r="F15" s="2" t="s">
        <v>197</v>
      </c>
      <c r="G15" s="16">
        <v>16052900</v>
      </c>
      <c r="H15" s="2">
        <f t="shared" si="1"/>
        <v>1500</v>
      </c>
      <c r="I15" s="2">
        <v>18</v>
      </c>
      <c r="J15" s="2">
        <f t="shared" si="0"/>
        <v>270</v>
      </c>
      <c r="O15" s="2" t="s">
        <v>200</v>
      </c>
      <c r="P15" s="2" t="s">
        <v>199</v>
      </c>
      <c r="Q15" s="12">
        <v>15</v>
      </c>
      <c r="U15" s="12">
        <v>100</v>
      </c>
    </row>
    <row r="16" s="2" customFormat="1" spans="1:21">
      <c r="A16" s="15" t="s">
        <v>69</v>
      </c>
      <c r="B16" s="2" t="s">
        <v>82</v>
      </c>
      <c r="E16" s="2">
        <v>2</v>
      </c>
      <c r="F16" s="2" t="s">
        <v>197</v>
      </c>
      <c r="G16" s="16">
        <v>16055100</v>
      </c>
      <c r="H16" s="2">
        <f t="shared" si="1"/>
        <v>1250</v>
      </c>
      <c r="I16" s="2">
        <v>5</v>
      </c>
      <c r="J16" s="2">
        <f t="shared" si="0"/>
        <v>62.5</v>
      </c>
      <c r="O16" s="2" t="s">
        <v>200</v>
      </c>
      <c r="P16" s="2" t="s">
        <v>199</v>
      </c>
      <c r="Q16" s="12">
        <v>5</v>
      </c>
      <c r="U16" s="12">
        <v>250</v>
      </c>
    </row>
    <row r="17" s="2" customFormat="1" spans="1:21">
      <c r="A17" s="15" t="s">
        <v>69</v>
      </c>
      <c r="B17" s="2" t="s">
        <v>82</v>
      </c>
      <c r="E17" s="2">
        <v>3</v>
      </c>
      <c r="F17" s="2" t="s">
        <v>197</v>
      </c>
      <c r="G17" s="16">
        <v>16041100</v>
      </c>
      <c r="H17" s="2">
        <f t="shared" si="1"/>
        <v>500</v>
      </c>
      <c r="I17" s="2">
        <v>12</v>
      </c>
      <c r="J17" s="2">
        <f t="shared" si="0"/>
        <v>60</v>
      </c>
      <c r="O17" s="2" t="s">
        <v>200</v>
      </c>
      <c r="P17" s="2" t="s">
        <v>201</v>
      </c>
      <c r="Q17" s="12">
        <v>5</v>
      </c>
      <c r="U17" s="12">
        <v>100</v>
      </c>
    </row>
    <row r="18" s="2" customFormat="1" spans="1:21">
      <c r="A18" s="15" t="s">
        <v>69</v>
      </c>
      <c r="B18" s="2" t="s">
        <v>82</v>
      </c>
      <c r="E18" s="2">
        <v>4</v>
      </c>
      <c r="F18" s="2" t="s">
        <v>197</v>
      </c>
      <c r="G18" s="16">
        <v>16041100</v>
      </c>
      <c r="H18" s="2">
        <f t="shared" si="1"/>
        <v>200</v>
      </c>
      <c r="I18" s="2">
        <v>28</v>
      </c>
      <c r="J18" s="2">
        <f t="shared" si="0"/>
        <v>56</v>
      </c>
      <c r="O18" s="2" t="s">
        <v>200</v>
      </c>
      <c r="P18" s="2" t="s">
        <v>203</v>
      </c>
      <c r="Q18" s="12">
        <v>8</v>
      </c>
      <c r="U18" s="12">
        <v>25</v>
      </c>
    </row>
    <row r="19" s="2" customFormat="1" spans="1:21">
      <c r="A19" s="15" t="s">
        <v>69</v>
      </c>
      <c r="B19" s="2" t="s">
        <v>85</v>
      </c>
      <c r="E19" s="2">
        <v>1</v>
      </c>
      <c r="F19" s="2" t="s">
        <v>197</v>
      </c>
      <c r="G19" s="16">
        <v>16030010</v>
      </c>
      <c r="H19" s="2">
        <f t="shared" ref="H19:H40" si="2">Q19*U19</f>
        <v>250000</v>
      </c>
      <c r="I19" s="2">
        <v>18</v>
      </c>
      <c r="J19" s="2">
        <f t="shared" si="0"/>
        <v>45000</v>
      </c>
      <c r="O19" s="2" t="s">
        <v>200</v>
      </c>
      <c r="P19" s="2" t="s">
        <v>204</v>
      </c>
      <c r="Q19" s="12">
        <v>100</v>
      </c>
      <c r="U19" s="12">
        <v>2500</v>
      </c>
    </row>
    <row r="20" s="2" customFormat="1" spans="1:21">
      <c r="A20" s="15" t="s">
        <v>69</v>
      </c>
      <c r="B20" s="2" t="s">
        <v>85</v>
      </c>
      <c r="E20" s="2">
        <v>2</v>
      </c>
      <c r="F20" s="2" t="s">
        <v>197</v>
      </c>
      <c r="G20" s="16">
        <v>16021000</v>
      </c>
      <c r="H20" s="2">
        <f t="shared" si="2"/>
        <v>500000</v>
      </c>
      <c r="I20" s="2">
        <v>12</v>
      </c>
      <c r="J20" s="2">
        <f t="shared" ref="J20:J30" si="3">H20*I20/100</f>
        <v>60000</v>
      </c>
      <c r="O20" s="2" t="s">
        <v>200</v>
      </c>
      <c r="P20" s="2" t="s">
        <v>205</v>
      </c>
      <c r="Q20" s="12">
        <v>200</v>
      </c>
      <c r="U20" s="12">
        <v>2500</v>
      </c>
    </row>
    <row r="21" s="2" customFormat="1" spans="1:21">
      <c r="A21" s="15" t="s">
        <v>69</v>
      </c>
      <c r="B21" s="2" t="s">
        <v>85</v>
      </c>
      <c r="E21" s="2">
        <v>3</v>
      </c>
      <c r="F21" s="2" t="s">
        <v>197</v>
      </c>
      <c r="G21" s="16">
        <v>18061000</v>
      </c>
      <c r="H21" s="2">
        <f t="shared" si="2"/>
        <v>1250000</v>
      </c>
      <c r="I21" s="2">
        <v>12</v>
      </c>
      <c r="J21" s="2">
        <f t="shared" si="3"/>
        <v>150000</v>
      </c>
      <c r="O21" s="2" t="s">
        <v>200</v>
      </c>
      <c r="P21" s="2" t="s">
        <v>206</v>
      </c>
      <c r="Q21" s="12">
        <v>50</v>
      </c>
      <c r="U21" s="12">
        <v>25000</v>
      </c>
    </row>
    <row r="22" s="2" customFormat="1" spans="1:21">
      <c r="A22" s="15" t="s">
        <v>69</v>
      </c>
      <c r="B22" s="2" t="s">
        <v>85</v>
      </c>
      <c r="E22" s="2">
        <v>4</v>
      </c>
      <c r="F22" s="2" t="s">
        <v>197</v>
      </c>
      <c r="G22" s="16">
        <v>18063200</v>
      </c>
      <c r="H22" s="2">
        <f t="shared" si="2"/>
        <v>720000</v>
      </c>
      <c r="I22" s="2">
        <v>28</v>
      </c>
      <c r="J22" s="2">
        <f t="shared" si="3"/>
        <v>201600</v>
      </c>
      <c r="O22" s="2" t="s">
        <v>200</v>
      </c>
      <c r="P22" s="2" t="s">
        <v>204</v>
      </c>
      <c r="Q22" s="12">
        <v>600</v>
      </c>
      <c r="U22" s="12">
        <v>1200</v>
      </c>
    </row>
    <row r="23" s="2" customFormat="1" spans="1:21">
      <c r="A23" s="15" t="s">
        <v>69</v>
      </c>
      <c r="B23" s="2" t="s">
        <v>88</v>
      </c>
      <c r="E23" s="2">
        <v>1</v>
      </c>
      <c r="F23" s="2" t="s">
        <v>197</v>
      </c>
      <c r="G23" s="16">
        <v>18069010</v>
      </c>
      <c r="H23" s="2">
        <f t="shared" si="2"/>
        <v>4500000</v>
      </c>
      <c r="I23" s="2">
        <v>5</v>
      </c>
      <c r="J23" s="2">
        <f t="shared" si="3"/>
        <v>225000</v>
      </c>
      <c r="O23" s="2" t="s">
        <v>200</v>
      </c>
      <c r="P23" s="2" t="s">
        <v>204</v>
      </c>
      <c r="Q23" s="12">
        <v>300</v>
      </c>
      <c r="U23" s="12">
        <v>15000</v>
      </c>
    </row>
    <row r="24" s="2" customFormat="1" spans="1:21">
      <c r="A24" s="15" t="s">
        <v>69</v>
      </c>
      <c r="B24" s="2" t="s">
        <v>88</v>
      </c>
      <c r="E24" s="2">
        <v>2</v>
      </c>
      <c r="F24" s="2" t="s">
        <v>197</v>
      </c>
      <c r="G24" s="16">
        <v>18069090</v>
      </c>
      <c r="H24" s="2">
        <f t="shared" si="2"/>
        <v>2000000</v>
      </c>
      <c r="I24" s="2">
        <v>5</v>
      </c>
      <c r="J24" s="2">
        <f t="shared" si="3"/>
        <v>100000</v>
      </c>
      <c r="O24" s="2" t="s">
        <v>200</v>
      </c>
      <c r="P24" s="2" t="s">
        <v>207</v>
      </c>
      <c r="Q24" s="12">
        <v>20</v>
      </c>
      <c r="U24" s="12">
        <v>100000</v>
      </c>
    </row>
    <row r="25" s="2" customFormat="1" spans="1:21">
      <c r="A25" s="15" t="s">
        <v>69</v>
      </c>
      <c r="B25" s="2" t="s">
        <v>88</v>
      </c>
      <c r="E25" s="2">
        <v>3</v>
      </c>
      <c r="F25" s="2" t="s">
        <v>197</v>
      </c>
      <c r="G25" s="16">
        <v>18069090</v>
      </c>
      <c r="H25" s="2">
        <f t="shared" si="2"/>
        <v>1250000</v>
      </c>
      <c r="I25" s="2">
        <v>28</v>
      </c>
      <c r="J25" s="2">
        <f t="shared" si="3"/>
        <v>350000</v>
      </c>
      <c r="O25" s="2" t="s">
        <v>200</v>
      </c>
      <c r="P25" s="2" t="s">
        <v>207</v>
      </c>
      <c r="Q25" s="12">
        <v>5</v>
      </c>
      <c r="U25" s="12">
        <v>250000</v>
      </c>
    </row>
    <row r="26" s="2" customFormat="1" spans="1:21">
      <c r="A26" s="15" t="s">
        <v>69</v>
      </c>
      <c r="B26" s="2" t="s">
        <v>88</v>
      </c>
      <c r="E26" s="2">
        <v>4</v>
      </c>
      <c r="F26" s="2" t="s">
        <v>197</v>
      </c>
      <c r="G26" s="16">
        <v>18069090</v>
      </c>
      <c r="H26" s="2">
        <f t="shared" si="2"/>
        <v>230000</v>
      </c>
      <c r="I26" s="2">
        <v>18</v>
      </c>
      <c r="J26" s="2">
        <f t="shared" si="3"/>
        <v>41400</v>
      </c>
      <c r="O26" s="2" t="s">
        <v>200</v>
      </c>
      <c r="P26" s="2" t="s">
        <v>207</v>
      </c>
      <c r="Q26" s="12">
        <v>10</v>
      </c>
      <c r="U26" s="12">
        <v>23000</v>
      </c>
    </row>
    <row r="27" s="3" customFormat="1" spans="1:21">
      <c r="A27" s="17" t="s">
        <v>69</v>
      </c>
      <c r="B27" s="3" t="s">
        <v>92</v>
      </c>
      <c r="E27" s="3">
        <v>1</v>
      </c>
      <c r="F27" s="3" t="s">
        <v>197</v>
      </c>
      <c r="G27" s="18">
        <v>19041010</v>
      </c>
      <c r="H27" s="3">
        <f t="shared" si="2"/>
        <v>360000</v>
      </c>
      <c r="I27" s="3">
        <v>18</v>
      </c>
      <c r="J27" s="3">
        <f t="shared" si="3"/>
        <v>64800</v>
      </c>
      <c r="O27" s="42" t="s">
        <v>200</v>
      </c>
      <c r="P27" s="3" t="s">
        <v>204</v>
      </c>
      <c r="Q27" s="45">
        <v>12</v>
      </c>
      <c r="R27" s="3">
        <v>10</v>
      </c>
      <c r="S27" s="3">
        <f>H27*R27%</f>
        <v>36000</v>
      </c>
      <c r="U27" s="45">
        <v>30000</v>
      </c>
    </row>
    <row r="28" s="3" customFormat="1" spans="1:21">
      <c r="A28" s="17" t="s">
        <v>69</v>
      </c>
      <c r="B28" s="3" t="s">
        <v>92</v>
      </c>
      <c r="E28" s="3">
        <v>2</v>
      </c>
      <c r="F28" s="3" t="s">
        <v>197</v>
      </c>
      <c r="G28" s="18">
        <v>21061000</v>
      </c>
      <c r="H28" s="3">
        <f t="shared" si="2"/>
        <v>1200000</v>
      </c>
      <c r="I28" s="3">
        <v>18</v>
      </c>
      <c r="J28" s="3">
        <f t="shared" si="3"/>
        <v>216000</v>
      </c>
      <c r="O28" s="42" t="s">
        <v>200</v>
      </c>
      <c r="P28" s="3" t="s">
        <v>205</v>
      </c>
      <c r="Q28" s="45">
        <v>10</v>
      </c>
      <c r="R28" s="3">
        <v>5</v>
      </c>
      <c r="S28" s="3">
        <f t="shared" ref="S28:S38" si="4">H28*R28%</f>
        <v>60000</v>
      </c>
      <c r="U28" s="45">
        <v>120000</v>
      </c>
    </row>
    <row r="29" s="3" customFormat="1" spans="1:21">
      <c r="A29" s="17" t="s">
        <v>69</v>
      </c>
      <c r="B29" s="3" t="s">
        <v>92</v>
      </c>
      <c r="E29" s="3">
        <v>3</v>
      </c>
      <c r="F29" s="3" t="s">
        <v>197</v>
      </c>
      <c r="G29" s="18">
        <v>21061000</v>
      </c>
      <c r="H29" s="3">
        <f t="shared" si="2"/>
        <v>25000000</v>
      </c>
      <c r="I29" s="3">
        <v>28</v>
      </c>
      <c r="J29" s="3">
        <f t="shared" si="3"/>
        <v>7000000</v>
      </c>
      <c r="O29" s="42" t="s">
        <v>200</v>
      </c>
      <c r="P29" s="3" t="s">
        <v>208</v>
      </c>
      <c r="Q29" s="45">
        <v>10</v>
      </c>
      <c r="R29" s="3">
        <v>1</v>
      </c>
      <c r="S29" s="3">
        <f t="shared" si="4"/>
        <v>250000</v>
      </c>
      <c r="U29" s="45">
        <v>2500000</v>
      </c>
    </row>
    <row r="30" s="3" customFormat="1" spans="1:21">
      <c r="A30" s="17" t="s">
        <v>69</v>
      </c>
      <c r="B30" s="3" t="s">
        <v>92</v>
      </c>
      <c r="E30" s="3">
        <v>4</v>
      </c>
      <c r="F30" s="3" t="s">
        <v>197</v>
      </c>
      <c r="G30" s="18">
        <v>21061000</v>
      </c>
      <c r="H30" s="3">
        <f t="shared" si="2"/>
        <v>10000000</v>
      </c>
      <c r="I30" s="3">
        <v>12</v>
      </c>
      <c r="J30" s="3">
        <f t="shared" si="3"/>
        <v>1200000</v>
      </c>
      <c r="O30" s="42" t="s">
        <v>200</v>
      </c>
      <c r="P30" s="3" t="s">
        <v>206</v>
      </c>
      <c r="Q30" s="45">
        <v>2</v>
      </c>
      <c r="R30" s="3">
        <v>0.5</v>
      </c>
      <c r="S30" s="3">
        <f t="shared" si="4"/>
        <v>50000</v>
      </c>
      <c r="U30" s="45">
        <v>5000000</v>
      </c>
    </row>
    <row r="31" s="3" customFormat="1" spans="1:21">
      <c r="A31" s="17" t="s">
        <v>69</v>
      </c>
      <c r="B31" s="3" t="s">
        <v>96</v>
      </c>
      <c r="E31" s="3">
        <v>1</v>
      </c>
      <c r="F31" s="3" t="s">
        <v>197</v>
      </c>
      <c r="G31" s="18">
        <v>21041010</v>
      </c>
      <c r="H31" s="3">
        <f t="shared" si="2"/>
        <v>1980000</v>
      </c>
      <c r="O31" s="42" t="s">
        <v>200</v>
      </c>
      <c r="P31" s="3" t="s">
        <v>208</v>
      </c>
      <c r="Q31" s="45">
        <v>3</v>
      </c>
      <c r="U31" s="45">
        <v>660000</v>
      </c>
    </row>
    <row r="32" s="3" customFormat="1" spans="1:21">
      <c r="A32" s="17" t="s">
        <v>69</v>
      </c>
      <c r="B32" s="3" t="s">
        <v>96</v>
      </c>
      <c r="E32" s="3">
        <v>2</v>
      </c>
      <c r="F32" s="3" t="s">
        <v>197</v>
      </c>
      <c r="G32" s="18">
        <v>21041010</v>
      </c>
      <c r="H32" s="3">
        <f t="shared" si="2"/>
        <v>1000000</v>
      </c>
      <c r="O32" s="42" t="s">
        <v>200</v>
      </c>
      <c r="P32" s="3" t="s">
        <v>208</v>
      </c>
      <c r="Q32" s="45">
        <v>4</v>
      </c>
      <c r="U32" s="45">
        <v>250000</v>
      </c>
    </row>
    <row r="33" s="3" customFormat="1" spans="1:21">
      <c r="A33" s="17" t="s">
        <v>69</v>
      </c>
      <c r="B33" s="3" t="s">
        <v>98</v>
      </c>
      <c r="E33" s="3">
        <v>1</v>
      </c>
      <c r="F33" s="3" t="s">
        <v>197</v>
      </c>
      <c r="G33" s="18">
        <v>42021110</v>
      </c>
      <c r="H33" s="3">
        <f t="shared" si="2"/>
        <v>100000</v>
      </c>
      <c r="I33" s="3">
        <v>12</v>
      </c>
      <c r="J33" s="3">
        <f>H33*I33/100</f>
        <v>12000</v>
      </c>
      <c r="O33" s="42" t="s">
        <v>200</v>
      </c>
      <c r="P33" s="3" t="s">
        <v>205</v>
      </c>
      <c r="Q33" s="45">
        <v>2</v>
      </c>
      <c r="R33" s="3">
        <v>2</v>
      </c>
      <c r="S33" s="3">
        <f t="shared" si="4"/>
        <v>2000</v>
      </c>
      <c r="U33" s="45">
        <v>50000</v>
      </c>
    </row>
    <row r="34" s="3" customFormat="1" spans="1:21">
      <c r="A34" s="17" t="s">
        <v>69</v>
      </c>
      <c r="B34" s="3" t="s">
        <v>100</v>
      </c>
      <c r="E34" s="3">
        <v>1</v>
      </c>
      <c r="F34" s="3" t="s">
        <v>197</v>
      </c>
      <c r="G34" s="18">
        <v>84762110</v>
      </c>
      <c r="H34" s="3">
        <f t="shared" si="2"/>
        <v>150000</v>
      </c>
      <c r="I34" s="3">
        <v>5</v>
      </c>
      <c r="J34" s="3">
        <f>H34*I34/100</f>
        <v>7500</v>
      </c>
      <c r="O34" s="42" t="s">
        <v>200</v>
      </c>
      <c r="P34" s="3" t="s">
        <v>205</v>
      </c>
      <c r="Q34" s="45">
        <v>2</v>
      </c>
      <c r="R34" s="3">
        <v>1</v>
      </c>
      <c r="S34" s="3">
        <f t="shared" si="4"/>
        <v>1500</v>
      </c>
      <c r="U34" s="45">
        <v>75000</v>
      </c>
    </row>
    <row r="35" s="3" customFormat="1" spans="1:21">
      <c r="A35" s="17" t="s">
        <v>69</v>
      </c>
      <c r="B35" s="3" t="s">
        <v>102</v>
      </c>
      <c r="E35" s="3">
        <v>1</v>
      </c>
      <c r="F35" s="3" t="s">
        <v>197</v>
      </c>
      <c r="G35" s="18">
        <v>84762120</v>
      </c>
      <c r="H35" s="3">
        <f t="shared" si="2"/>
        <v>320000</v>
      </c>
      <c r="I35" s="3">
        <v>28</v>
      </c>
      <c r="J35" s="3">
        <f>H35*I35/100</f>
        <v>89600</v>
      </c>
      <c r="O35" s="42" t="s">
        <v>200</v>
      </c>
      <c r="P35" s="3" t="s">
        <v>208</v>
      </c>
      <c r="Q35" s="45">
        <v>4</v>
      </c>
      <c r="R35" s="3">
        <v>1</v>
      </c>
      <c r="S35" s="3">
        <f t="shared" si="4"/>
        <v>3200</v>
      </c>
      <c r="U35" s="45">
        <v>80000</v>
      </c>
    </row>
    <row r="36" s="3" customFormat="1" spans="1:21">
      <c r="A36" s="17" t="s">
        <v>69</v>
      </c>
      <c r="B36" s="3" t="s">
        <v>104</v>
      </c>
      <c r="E36" s="3">
        <v>1</v>
      </c>
      <c r="F36" s="3" t="s">
        <v>197</v>
      </c>
      <c r="G36" s="18">
        <v>84768110</v>
      </c>
      <c r="H36" s="3">
        <f t="shared" si="2"/>
        <v>275000</v>
      </c>
      <c r="I36" s="3">
        <v>28</v>
      </c>
      <c r="J36" s="3">
        <f>H36*I36/100</f>
        <v>77000</v>
      </c>
      <c r="O36" s="42" t="s">
        <v>200</v>
      </c>
      <c r="P36" s="3" t="s">
        <v>205</v>
      </c>
      <c r="Q36" s="45">
        <v>5</v>
      </c>
      <c r="R36" s="3">
        <v>1</v>
      </c>
      <c r="S36" s="3">
        <f t="shared" si="4"/>
        <v>2750</v>
      </c>
      <c r="U36" s="45">
        <v>55000</v>
      </c>
    </row>
    <row r="37" s="3" customFormat="1" spans="1:21">
      <c r="A37" s="17" t="s">
        <v>69</v>
      </c>
      <c r="B37" s="3" t="s">
        <v>107</v>
      </c>
      <c r="E37" s="3">
        <v>1</v>
      </c>
      <c r="F37" s="3" t="s">
        <v>197</v>
      </c>
      <c r="G37" s="18">
        <v>84381010</v>
      </c>
      <c r="H37" s="3">
        <f t="shared" si="2"/>
        <v>31250</v>
      </c>
      <c r="I37" s="3">
        <v>5</v>
      </c>
      <c r="J37" s="3">
        <f t="shared" ref="J37:J39" si="5">H37*I37/100</f>
        <v>1562.5</v>
      </c>
      <c r="O37" s="42" t="s">
        <v>209</v>
      </c>
      <c r="P37" s="3" t="s">
        <v>210</v>
      </c>
      <c r="Q37" s="45">
        <v>125</v>
      </c>
      <c r="R37" s="3">
        <v>25</v>
      </c>
      <c r="S37" s="3">
        <f t="shared" si="4"/>
        <v>7812.5</v>
      </c>
      <c r="U37" s="45">
        <v>250</v>
      </c>
    </row>
    <row r="38" s="3" customFormat="1" spans="1:21">
      <c r="A38" s="17" t="s">
        <v>69</v>
      </c>
      <c r="B38" s="3" t="s">
        <v>109</v>
      </c>
      <c r="E38" s="3">
        <v>1</v>
      </c>
      <c r="F38" s="3" t="s">
        <v>197</v>
      </c>
      <c r="G38" s="18">
        <v>84191110</v>
      </c>
      <c r="H38" s="3">
        <f t="shared" si="2"/>
        <v>25000</v>
      </c>
      <c r="I38" s="3">
        <v>5</v>
      </c>
      <c r="J38" s="3">
        <f t="shared" si="5"/>
        <v>1250</v>
      </c>
      <c r="O38" s="42" t="s">
        <v>209</v>
      </c>
      <c r="P38" s="3" t="s">
        <v>210</v>
      </c>
      <c r="Q38" s="45">
        <v>100</v>
      </c>
      <c r="R38" s="3">
        <v>25</v>
      </c>
      <c r="S38" s="3">
        <f t="shared" si="4"/>
        <v>6250</v>
      </c>
      <c r="U38" s="45">
        <v>250</v>
      </c>
    </row>
    <row r="39" s="3" customFormat="1" spans="1:21">
      <c r="A39" s="17" t="s">
        <v>69</v>
      </c>
      <c r="B39" s="3" t="s">
        <v>110</v>
      </c>
      <c r="E39" s="3">
        <v>1</v>
      </c>
      <c r="F39" s="3" t="s">
        <v>197</v>
      </c>
      <c r="G39" s="18">
        <v>84194090</v>
      </c>
      <c r="H39" s="3">
        <f t="shared" si="2"/>
        <v>12500</v>
      </c>
      <c r="O39" s="42" t="s">
        <v>209</v>
      </c>
      <c r="P39" s="3" t="s">
        <v>210</v>
      </c>
      <c r="Q39" s="45">
        <v>50</v>
      </c>
      <c r="R39" s="3">
        <v>25</v>
      </c>
      <c r="S39" s="3">
        <f t="shared" ref="S39" si="6">H39*R39%</f>
        <v>3125</v>
      </c>
      <c r="U39" s="45">
        <v>250</v>
      </c>
    </row>
    <row r="40" s="4" customFormat="1" spans="1:24">
      <c r="A40" s="15" t="s">
        <v>69</v>
      </c>
      <c r="C40" s="19"/>
      <c r="D40" s="4" t="s">
        <v>111</v>
      </c>
      <c r="E40" s="4">
        <v>1</v>
      </c>
      <c r="F40" s="4" t="s">
        <v>197</v>
      </c>
      <c r="G40" s="116" t="s">
        <v>211</v>
      </c>
      <c r="H40" s="19">
        <f t="shared" si="2"/>
        <v>1000</v>
      </c>
      <c r="I40" s="4">
        <v>5</v>
      </c>
      <c r="J40" s="4">
        <f t="shared" ref="J40:J44" si="7">H40*I40%</f>
        <v>50</v>
      </c>
      <c r="O40" s="4" t="s">
        <v>200</v>
      </c>
      <c r="P40" s="43"/>
      <c r="Q40" s="20">
        <v>10</v>
      </c>
      <c r="T40" s="4">
        <f>H40</f>
        <v>1000</v>
      </c>
      <c r="U40" s="46">
        <v>100</v>
      </c>
      <c r="V40" s="43"/>
      <c r="W40" s="43"/>
      <c r="X40" s="47" t="s">
        <v>212</v>
      </c>
    </row>
    <row r="41" s="4" customFormat="1" spans="1:24">
      <c r="A41" s="15" t="s">
        <v>69</v>
      </c>
      <c r="D41" s="4" t="s">
        <v>111</v>
      </c>
      <c r="E41" s="4">
        <v>2</v>
      </c>
      <c r="F41" s="4" t="s">
        <v>213</v>
      </c>
      <c r="G41" s="117" t="s">
        <v>214</v>
      </c>
      <c r="H41" s="19">
        <f t="shared" ref="H41:H53" si="8">Q41*U41</f>
        <v>10000</v>
      </c>
      <c r="I41" s="4">
        <v>5</v>
      </c>
      <c r="J41" s="4">
        <f t="shared" si="7"/>
        <v>500</v>
      </c>
      <c r="O41" s="4" t="s">
        <v>200</v>
      </c>
      <c r="Q41" s="20">
        <v>50</v>
      </c>
      <c r="T41" s="4">
        <f t="shared" ref="T41:T53" si="9">H41</f>
        <v>10000</v>
      </c>
      <c r="U41" s="20">
        <v>200</v>
      </c>
      <c r="X41" s="47" t="s">
        <v>212</v>
      </c>
    </row>
    <row r="42" s="4" customFormat="1" spans="1:24">
      <c r="A42" s="15" t="s">
        <v>69</v>
      </c>
      <c r="D42" s="4" t="s">
        <v>111</v>
      </c>
      <c r="E42" s="4">
        <v>3</v>
      </c>
      <c r="F42" s="4" t="s">
        <v>197</v>
      </c>
      <c r="G42" s="117" t="s">
        <v>215</v>
      </c>
      <c r="H42" s="19">
        <f t="shared" si="8"/>
        <v>2000</v>
      </c>
      <c r="I42" s="4">
        <v>12</v>
      </c>
      <c r="J42" s="4">
        <f t="shared" si="7"/>
        <v>240</v>
      </c>
      <c r="O42" s="4" t="s">
        <v>200</v>
      </c>
      <c r="Q42" s="20">
        <v>20</v>
      </c>
      <c r="T42" s="4">
        <f t="shared" si="9"/>
        <v>2000</v>
      </c>
      <c r="U42" s="46">
        <v>100</v>
      </c>
      <c r="X42" s="47" t="s">
        <v>212</v>
      </c>
    </row>
    <row r="43" s="4" customFormat="1" spans="1:24">
      <c r="A43" s="15" t="s">
        <v>69</v>
      </c>
      <c r="D43" s="4" t="s">
        <v>111</v>
      </c>
      <c r="E43" s="4">
        <v>4</v>
      </c>
      <c r="F43" s="4" t="s">
        <v>213</v>
      </c>
      <c r="G43" s="117" t="s">
        <v>216</v>
      </c>
      <c r="H43" s="19">
        <f t="shared" si="8"/>
        <v>6000</v>
      </c>
      <c r="I43" s="4">
        <v>12</v>
      </c>
      <c r="J43" s="4">
        <f t="shared" si="7"/>
        <v>720</v>
      </c>
      <c r="O43" s="4" t="s">
        <v>200</v>
      </c>
      <c r="Q43" s="20">
        <v>30</v>
      </c>
      <c r="T43" s="4">
        <f t="shared" si="9"/>
        <v>6000</v>
      </c>
      <c r="U43" s="20">
        <v>200</v>
      </c>
      <c r="X43" s="47" t="s">
        <v>212</v>
      </c>
    </row>
    <row r="44" s="4" customFormat="1" spans="1:24">
      <c r="A44" s="15" t="s">
        <v>69</v>
      </c>
      <c r="D44" s="4" t="s">
        <v>111</v>
      </c>
      <c r="E44" s="4">
        <v>5</v>
      </c>
      <c r="F44" s="4" t="s">
        <v>213</v>
      </c>
      <c r="G44" s="117" t="s">
        <v>217</v>
      </c>
      <c r="H44" s="19">
        <f t="shared" si="8"/>
        <v>1000</v>
      </c>
      <c r="I44" s="4">
        <v>28</v>
      </c>
      <c r="J44" s="4">
        <f t="shared" si="7"/>
        <v>280</v>
      </c>
      <c r="O44" s="4" t="s">
        <v>200</v>
      </c>
      <c r="Q44" s="20">
        <v>10</v>
      </c>
      <c r="T44" s="4">
        <f t="shared" si="9"/>
        <v>1000</v>
      </c>
      <c r="U44" s="46">
        <v>100</v>
      </c>
      <c r="X44" s="47" t="s">
        <v>212</v>
      </c>
    </row>
    <row r="45" s="4" customFormat="1" spans="1:24">
      <c r="A45" s="15" t="s">
        <v>69</v>
      </c>
      <c r="D45" s="4" t="s">
        <v>114</v>
      </c>
      <c r="E45" s="4">
        <v>1</v>
      </c>
      <c r="F45" s="4" t="s">
        <v>197</v>
      </c>
      <c r="G45" s="117" t="s">
        <v>218</v>
      </c>
      <c r="H45" s="19">
        <f t="shared" si="8"/>
        <v>10000</v>
      </c>
      <c r="K45" s="4">
        <v>9</v>
      </c>
      <c r="L45" s="4">
        <f t="shared" ref="L45:L50" si="10">H45*K45%</f>
        <v>900</v>
      </c>
      <c r="M45" s="4">
        <v>9</v>
      </c>
      <c r="N45" s="4">
        <f t="shared" ref="N45:N50" si="11">H45*M45%</f>
        <v>900</v>
      </c>
      <c r="O45" s="4" t="s">
        <v>200</v>
      </c>
      <c r="Q45" s="20">
        <v>50</v>
      </c>
      <c r="T45" s="4">
        <f t="shared" si="9"/>
        <v>10000</v>
      </c>
      <c r="U45" s="20">
        <v>200</v>
      </c>
      <c r="X45" s="47" t="s">
        <v>212</v>
      </c>
    </row>
    <row r="46" s="4" customFormat="1" spans="1:24">
      <c r="A46" s="15" t="s">
        <v>69</v>
      </c>
      <c r="D46" s="4" t="s">
        <v>114</v>
      </c>
      <c r="E46" s="4">
        <v>2</v>
      </c>
      <c r="F46" s="4" t="s">
        <v>197</v>
      </c>
      <c r="G46" s="117" t="s">
        <v>219</v>
      </c>
      <c r="H46" s="19">
        <f t="shared" si="8"/>
        <v>2000</v>
      </c>
      <c r="K46" s="4">
        <v>9</v>
      </c>
      <c r="L46" s="4">
        <f t="shared" si="10"/>
        <v>180</v>
      </c>
      <c r="M46" s="4">
        <v>9</v>
      </c>
      <c r="N46" s="4">
        <f t="shared" si="11"/>
        <v>180</v>
      </c>
      <c r="O46" s="4" t="s">
        <v>200</v>
      </c>
      <c r="Q46" s="20">
        <v>20</v>
      </c>
      <c r="T46" s="4">
        <f t="shared" si="9"/>
        <v>2000</v>
      </c>
      <c r="U46" s="46">
        <v>100</v>
      </c>
      <c r="X46" s="47" t="s">
        <v>212</v>
      </c>
    </row>
    <row r="47" s="4" customFormat="1" spans="1:24">
      <c r="A47" s="15" t="s">
        <v>69</v>
      </c>
      <c r="D47" s="4" t="s">
        <v>114</v>
      </c>
      <c r="E47" s="4">
        <v>3</v>
      </c>
      <c r="F47" s="4" t="s">
        <v>197</v>
      </c>
      <c r="G47" s="21" t="s">
        <v>220</v>
      </c>
      <c r="H47" s="19">
        <f t="shared" si="8"/>
        <v>6000</v>
      </c>
      <c r="K47" s="4">
        <v>14</v>
      </c>
      <c r="L47" s="4">
        <f t="shared" si="10"/>
        <v>840</v>
      </c>
      <c r="M47" s="4">
        <v>14</v>
      </c>
      <c r="N47" s="4">
        <f t="shared" si="11"/>
        <v>840</v>
      </c>
      <c r="O47" s="4" t="s">
        <v>200</v>
      </c>
      <c r="Q47" s="20">
        <v>30</v>
      </c>
      <c r="T47" s="4">
        <f t="shared" si="9"/>
        <v>6000</v>
      </c>
      <c r="U47" s="20">
        <v>200</v>
      </c>
      <c r="X47" s="47" t="s">
        <v>212</v>
      </c>
    </row>
    <row r="48" s="4" customFormat="1" spans="1:24">
      <c r="A48" s="15" t="s">
        <v>69</v>
      </c>
      <c r="D48" s="4" t="s">
        <v>114</v>
      </c>
      <c r="E48" s="4">
        <v>4</v>
      </c>
      <c r="F48" s="4" t="s">
        <v>213</v>
      </c>
      <c r="G48" s="20">
        <v>84191110</v>
      </c>
      <c r="H48" s="19">
        <f t="shared" si="8"/>
        <v>1000</v>
      </c>
      <c r="K48" s="4">
        <v>14</v>
      </c>
      <c r="L48" s="4">
        <f t="shared" si="10"/>
        <v>140</v>
      </c>
      <c r="M48" s="4">
        <v>14</v>
      </c>
      <c r="N48" s="4">
        <f t="shared" si="11"/>
        <v>140</v>
      </c>
      <c r="O48" s="4" t="s">
        <v>200</v>
      </c>
      <c r="Q48" s="20">
        <v>10</v>
      </c>
      <c r="T48" s="4">
        <f t="shared" si="9"/>
        <v>1000</v>
      </c>
      <c r="U48" s="46">
        <v>100</v>
      </c>
      <c r="X48" s="47" t="s">
        <v>212</v>
      </c>
    </row>
    <row r="49" s="4" customFormat="1" spans="1:24">
      <c r="A49" s="15" t="s">
        <v>69</v>
      </c>
      <c r="D49" s="4" t="s">
        <v>114</v>
      </c>
      <c r="E49" s="4">
        <v>5</v>
      </c>
      <c r="F49" s="4" t="s">
        <v>197</v>
      </c>
      <c r="G49" s="20">
        <v>84191190</v>
      </c>
      <c r="H49" s="19">
        <f t="shared" si="8"/>
        <v>10000</v>
      </c>
      <c r="K49" s="4">
        <v>2.5</v>
      </c>
      <c r="L49" s="4">
        <f t="shared" si="10"/>
        <v>250</v>
      </c>
      <c r="M49" s="4">
        <v>2.5</v>
      </c>
      <c r="N49" s="4">
        <f t="shared" si="11"/>
        <v>250</v>
      </c>
      <c r="O49" s="4" t="s">
        <v>200</v>
      </c>
      <c r="Q49" s="20">
        <v>50</v>
      </c>
      <c r="T49" s="4">
        <f t="shared" si="9"/>
        <v>10000</v>
      </c>
      <c r="U49" s="20">
        <v>200</v>
      </c>
      <c r="X49" s="47" t="s">
        <v>212</v>
      </c>
    </row>
    <row r="50" s="4" customFormat="1" spans="1:24">
      <c r="A50" s="15" t="s">
        <v>69</v>
      </c>
      <c r="D50" s="4" t="s">
        <v>116</v>
      </c>
      <c r="E50" s="4">
        <v>1</v>
      </c>
      <c r="F50" s="4" t="s">
        <v>213</v>
      </c>
      <c r="G50" s="20">
        <v>84193100</v>
      </c>
      <c r="H50" s="19">
        <f t="shared" si="8"/>
        <v>2000</v>
      </c>
      <c r="I50" s="4">
        <v>28</v>
      </c>
      <c r="J50" s="4">
        <f t="shared" ref="J50:J54" si="12">H50*I50%</f>
        <v>560</v>
      </c>
      <c r="O50" s="4" t="s">
        <v>200</v>
      </c>
      <c r="Q50" s="20">
        <v>20</v>
      </c>
      <c r="T50" s="4">
        <f t="shared" si="9"/>
        <v>2000</v>
      </c>
      <c r="U50" s="46">
        <v>100</v>
      </c>
      <c r="X50" s="47" t="s">
        <v>212</v>
      </c>
    </row>
    <row r="51" spans="1:24">
      <c r="A51" s="15" t="s">
        <v>69</v>
      </c>
      <c r="D51" s="4" t="s">
        <v>118</v>
      </c>
      <c r="E51" s="2">
        <v>1</v>
      </c>
      <c r="F51" s="2" t="s">
        <v>197</v>
      </c>
      <c r="G51" s="12">
        <v>84193200</v>
      </c>
      <c r="H51" s="19">
        <f t="shared" si="8"/>
        <v>6000</v>
      </c>
      <c r="I51" s="4">
        <v>12</v>
      </c>
      <c r="J51" s="4">
        <f t="shared" si="12"/>
        <v>720</v>
      </c>
      <c r="O51" s="4" t="s">
        <v>200</v>
      </c>
      <c r="Q51" s="20">
        <v>30</v>
      </c>
      <c r="T51" s="4">
        <f t="shared" si="9"/>
        <v>6000</v>
      </c>
      <c r="U51" s="20">
        <v>200</v>
      </c>
      <c r="X51" s="47" t="s">
        <v>212</v>
      </c>
    </row>
    <row r="52" spans="1:24">
      <c r="A52" s="15" t="s">
        <v>69</v>
      </c>
      <c r="D52" s="4" t="s">
        <v>120</v>
      </c>
      <c r="E52" s="2">
        <v>1</v>
      </c>
      <c r="F52" s="2" t="s">
        <v>197</v>
      </c>
      <c r="G52" s="12">
        <v>84193900</v>
      </c>
      <c r="H52" s="19">
        <f t="shared" si="8"/>
        <v>1000</v>
      </c>
      <c r="I52" s="4"/>
      <c r="J52" s="4"/>
      <c r="K52" s="4">
        <v>2.5</v>
      </c>
      <c r="L52" s="4">
        <f>H52*K52%</f>
        <v>25</v>
      </c>
      <c r="M52" s="4">
        <v>2.5</v>
      </c>
      <c r="N52" s="4">
        <f>H52*M52%</f>
        <v>25</v>
      </c>
      <c r="O52" s="4" t="s">
        <v>200</v>
      </c>
      <c r="Q52" s="20">
        <v>10</v>
      </c>
      <c r="T52" s="4">
        <f t="shared" si="9"/>
        <v>1000</v>
      </c>
      <c r="U52" s="46">
        <v>100</v>
      </c>
      <c r="X52" s="47" t="s">
        <v>212</v>
      </c>
    </row>
    <row r="53" spans="1:24">
      <c r="A53" s="15" t="s">
        <v>69</v>
      </c>
      <c r="D53" s="4" t="s">
        <v>122</v>
      </c>
      <c r="E53" s="2">
        <v>1</v>
      </c>
      <c r="F53" s="2" t="s">
        <v>197</v>
      </c>
      <c r="G53" s="12">
        <v>84194010</v>
      </c>
      <c r="H53" s="19">
        <f t="shared" si="8"/>
        <v>10000</v>
      </c>
      <c r="I53" s="4"/>
      <c r="J53" s="4"/>
      <c r="K53" s="4">
        <v>9</v>
      </c>
      <c r="L53" s="4">
        <f>H53*K53%</f>
        <v>900</v>
      </c>
      <c r="M53" s="4">
        <v>9</v>
      </c>
      <c r="N53" s="4">
        <f>H53*M53%</f>
        <v>900</v>
      </c>
      <c r="O53" s="4" t="s">
        <v>200</v>
      </c>
      <c r="Q53" s="20">
        <v>50</v>
      </c>
      <c r="T53" s="4">
        <f t="shared" si="9"/>
        <v>10000</v>
      </c>
      <c r="U53" s="20">
        <v>200</v>
      </c>
      <c r="X53" s="2" t="s">
        <v>212</v>
      </c>
    </row>
    <row r="54" s="5" customFormat="1" spans="1:21">
      <c r="A54" s="22" t="s">
        <v>69</v>
      </c>
      <c r="B54" s="23" t="s">
        <v>123</v>
      </c>
      <c r="E54" s="5">
        <v>1</v>
      </c>
      <c r="F54" s="5" t="s">
        <v>197</v>
      </c>
      <c r="G54" s="24">
        <v>76109090</v>
      </c>
      <c r="H54" s="5">
        <f t="shared" ref="H54:H64" si="13">Q54*U54</f>
        <v>800000</v>
      </c>
      <c r="I54" s="5">
        <v>18</v>
      </c>
      <c r="J54" s="5">
        <f t="shared" si="12"/>
        <v>144000</v>
      </c>
      <c r="O54" s="5" t="s">
        <v>200</v>
      </c>
      <c r="P54" s="5" t="s">
        <v>221</v>
      </c>
      <c r="Q54" s="48">
        <v>100</v>
      </c>
      <c r="U54" s="24">
        <v>8000</v>
      </c>
    </row>
    <row r="55" s="5" customFormat="1" spans="1:21">
      <c r="A55" s="22" t="s">
        <v>69</v>
      </c>
      <c r="B55" s="23" t="s">
        <v>128</v>
      </c>
      <c r="E55" s="5">
        <v>1</v>
      </c>
      <c r="F55" s="5" t="s">
        <v>197</v>
      </c>
      <c r="G55" s="118" t="s">
        <v>222</v>
      </c>
      <c r="H55" s="5">
        <f t="shared" si="13"/>
        <v>300000</v>
      </c>
      <c r="O55" s="5" t="s">
        <v>198</v>
      </c>
      <c r="P55" s="5" t="s">
        <v>223</v>
      </c>
      <c r="Q55" s="48">
        <v>150</v>
      </c>
      <c r="U55" s="24">
        <v>2000</v>
      </c>
    </row>
    <row r="56" s="6" customFormat="1" spans="1:21">
      <c r="A56" s="25" t="s">
        <v>69</v>
      </c>
      <c r="B56" s="26" t="s">
        <v>132</v>
      </c>
      <c r="D56" s="27" t="s">
        <v>133</v>
      </c>
      <c r="E56" s="6">
        <v>1</v>
      </c>
      <c r="F56" s="6" t="s">
        <v>197</v>
      </c>
      <c r="G56" s="28">
        <v>38251000</v>
      </c>
      <c r="H56" s="29">
        <f t="shared" si="13"/>
        <v>320000</v>
      </c>
      <c r="I56" s="29">
        <v>18</v>
      </c>
      <c r="J56" s="29">
        <f>H56*I56%</f>
        <v>57600</v>
      </c>
      <c r="O56" s="6" t="s">
        <v>209</v>
      </c>
      <c r="P56" s="28" t="s">
        <v>224</v>
      </c>
      <c r="Q56" s="49">
        <v>200</v>
      </c>
      <c r="T56" s="6">
        <v>150000</v>
      </c>
      <c r="U56" s="49">
        <v>1600</v>
      </c>
    </row>
    <row r="57" s="6" customFormat="1" spans="1:21">
      <c r="A57" s="25" t="s">
        <v>69</v>
      </c>
      <c r="B57" s="26" t="s">
        <v>135</v>
      </c>
      <c r="D57" s="27" t="s">
        <v>137</v>
      </c>
      <c r="E57" s="6">
        <v>1</v>
      </c>
      <c r="F57" s="6" t="s">
        <v>197</v>
      </c>
      <c r="G57" s="28">
        <v>38241000</v>
      </c>
      <c r="H57" s="29">
        <f t="shared" si="13"/>
        <v>600000</v>
      </c>
      <c r="K57" s="44">
        <v>14</v>
      </c>
      <c r="L57" s="44">
        <f t="shared" ref="L57:L61" si="14">H57*K57%</f>
        <v>84000</v>
      </c>
      <c r="M57" s="44">
        <f t="shared" ref="M57:M62" si="15">K57</f>
        <v>14</v>
      </c>
      <c r="N57" s="44">
        <f>H57*M57%</f>
        <v>84000</v>
      </c>
      <c r="O57" s="6" t="s">
        <v>198</v>
      </c>
      <c r="P57" s="28" t="s">
        <v>225</v>
      </c>
      <c r="Q57" s="49">
        <v>500</v>
      </c>
      <c r="T57" s="6">
        <v>275000</v>
      </c>
      <c r="U57" s="49">
        <v>1200</v>
      </c>
    </row>
    <row r="58" s="7" customFormat="1" spans="1:1449">
      <c r="A58" s="30" t="s">
        <v>69</v>
      </c>
      <c r="B58" s="31" t="s">
        <v>139</v>
      </c>
      <c r="E58" s="7">
        <v>1</v>
      </c>
      <c r="F58" s="7" t="s">
        <v>197</v>
      </c>
      <c r="G58" s="32">
        <v>19041010</v>
      </c>
      <c r="H58" s="7">
        <f t="shared" si="13"/>
        <v>360000</v>
      </c>
      <c r="I58" s="7">
        <v>18</v>
      </c>
      <c r="J58" s="7">
        <f t="shared" ref="J58:J63" si="16">H58*I58/100</f>
        <v>64800</v>
      </c>
      <c r="O58" s="7" t="s">
        <v>200</v>
      </c>
      <c r="P58" s="7" t="s">
        <v>205</v>
      </c>
      <c r="Q58" s="50">
        <v>12</v>
      </c>
      <c r="R58" s="7">
        <v>10</v>
      </c>
      <c r="S58" s="7">
        <f>H58*R58%</f>
        <v>36000</v>
      </c>
      <c r="U58" s="50">
        <v>30000</v>
      </c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  <c r="IW58" s="51"/>
      <c r="IX58" s="51"/>
      <c r="IY58" s="51"/>
      <c r="IZ58" s="51"/>
      <c r="JA58" s="51"/>
      <c r="JB58" s="51"/>
      <c r="JC58" s="51"/>
      <c r="JD58" s="51"/>
      <c r="JE58" s="51"/>
      <c r="JF58" s="51"/>
      <c r="JG58" s="51"/>
      <c r="JH58" s="51"/>
      <c r="JI58" s="51"/>
      <c r="JJ58" s="51"/>
      <c r="JK58" s="51"/>
      <c r="JL58" s="51"/>
      <c r="JM58" s="51"/>
      <c r="JN58" s="51"/>
      <c r="JO58" s="51"/>
      <c r="JP58" s="51"/>
      <c r="JQ58" s="51"/>
      <c r="JR58" s="51"/>
      <c r="JS58" s="51"/>
      <c r="JT58" s="51"/>
      <c r="JU58" s="51"/>
      <c r="JV58" s="51"/>
      <c r="JW58" s="51"/>
      <c r="JX58" s="51"/>
      <c r="JY58" s="51"/>
      <c r="JZ58" s="51"/>
      <c r="KA58" s="51"/>
      <c r="KB58" s="51"/>
      <c r="KC58" s="51"/>
      <c r="KD58" s="51"/>
      <c r="KE58" s="51"/>
      <c r="KF58" s="51"/>
      <c r="KG58" s="51"/>
      <c r="KH58" s="51"/>
      <c r="KI58" s="51"/>
      <c r="KJ58" s="51"/>
      <c r="KK58" s="51"/>
      <c r="KL58" s="51"/>
      <c r="KM58" s="51"/>
      <c r="KN58" s="51"/>
      <c r="KO58" s="51"/>
      <c r="KP58" s="51"/>
      <c r="KQ58" s="51"/>
      <c r="KR58" s="51"/>
      <c r="KS58" s="51"/>
      <c r="KT58" s="51"/>
      <c r="KU58" s="51"/>
      <c r="KV58" s="51"/>
      <c r="KW58" s="51"/>
      <c r="KX58" s="51"/>
      <c r="KY58" s="51"/>
      <c r="KZ58" s="51"/>
      <c r="LA58" s="51"/>
      <c r="LB58" s="51"/>
      <c r="LC58" s="51"/>
      <c r="LD58" s="51"/>
      <c r="LE58" s="51"/>
      <c r="LF58" s="51"/>
      <c r="LG58" s="51"/>
      <c r="LH58" s="51"/>
      <c r="LI58" s="51"/>
      <c r="LJ58" s="51"/>
      <c r="LK58" s="51"/>
      <c r="LL58" s="51"/>
      <c r="LM58" s="51"/>
      <c r="LN58" s="51"/>
      <c r="LO58" s="51"/>
      <c r="LP58" s="51"/>
      <c r="LQ58" s="51"/>
      <c r="LR58" s="51"/>
      <c r="LS58" s="51"/>
      <c r="LT58" s="51"/>
      <c r="LU58" s="51"/>
      <c r="LV58" s="51"/>
      <c r="LW58" s="51"/>
      <c r="LX58" s="51"/>
      <c r="LY58" s="51"/>
      <c r="LZ58" s="51"/>
      <c r="MA58" s="51"/>
      <c r="MB58" s="51"/>
      <c r="MC58" s="51"/>
      <c r="MD58" s="51"/>
      <c r="ME58" s="51"/>
      <c r="MF58" s="51"/>
      <c r="MG58" s="51"/>
      <c r="MH58" s="51"/>
      <c r="MI58" s="51"/>
      <c r="MJ58" s="51"/>
      <c r="MK58" s="51"/>
      <c r="ML58" s="51"/>
      <c r="MM58" s="51"/>
      <c r="MN58" s="51"/>
      <c r="MO58" s="51"/>
      <c r="MP58" s="51"/>
      <c r="MQ58" s="51"/>
      <c r="MR58" s="51"/>
      <c r="MS58" s="51"/>
      <c r="MT58" s="51"/>
      <c r="MU58" s="51"/>
      <c r="MV58" s="51"/>
      <c r="MW58" s="51"/>
      <c r="MX58" s="51"/>
      <c r="MY58" s="51"/>
      <c r="MZ58" s="51"/>
      <c r="NA58" s="51"/>
      <c r="NB58" s="51"/>
      <c r="NC58" s="51"/>
      <c r="ND58" s="51"/>
      <c r="NE58" s="51"/>
      <c r="NF58" s="51"/>
      <c r="NG58" s="51"/>
      <c r="NH58" s="51"/>
      <c r="NI58" s="51"/>
      <c r="NJ58" s="51"/>
      <c r="NK58" s="51"/>
      <c r="NL58" s="51"/>
      <c r="NM58" s="51"/>
      <c r="NN58" s="51"/>
      <c r="NO58" s="51"/>
      <c r="NP58" s="51"/>
      <c r="NQ58" s="51"/>
      <c r="NR58" s="51"/>
      <c r="NS58" s="51"/>
      <c r="NT58" s="51"/>
      <c r="NU58" s="51"/>
      <c r="NV58" s="51"/>
      <c r="NW58" s="51"/>
      <c r="NX58" s="51"/>
      <c r="NY58" s="51"/>
      <c r="NZ58" s="51"/>
      <c r="OA58" s="51"/>
      <c r="OB58" s="51"/>
      <c r="OC58" s="51"/>
      <c r="OD58" s="51"/>
      <c r="OE58" s="51"/>
      <c r="OF58" s="51"/>
      <c r="OG58" s="51"/>
      <c r="OH58" s="51"/>
      <c r="OI58" s="51"/>
      <c r="OJ58" s="51"/>
      <c r="OK58" s="51"/>
      <c r="OL58" s="51"/>
      <c r="OM58" s="51"/>
      <c r="ON58" s="51"/>
      <c r="OO58" s="51"/>
      <c r="OP58" s="51"/>
      <c r="OQ58" s="51"/>
      <c r="OR58" s="51"/>
      <c r="OS58" s="51"/>
      <c r="OT58" s="51"/>
      <c r="OU58" s="51"/>
      <c r="OV58" s="51"/>
      <c r="OW58" s="51"/>
      <c r="OX58" s="51"/>
      <c r="OY58" s="51"/>
      <c r="OZ58" s="51"/>
      <c r="PA58" s="51"/>
      <c r="PB58" s="51"/>
      <c r="PC58" s="51"/>
      <c r="PD58" s="51"/>
      <c r="PE58" s="51"/>
      <c r="PF58" s="51"/>
      <c r="PG58" s="51"/>
      <c r="PH58" s="51"/>
      <c r="PI58" s="51"/>
      <c r="PJ58" s="51"/>
      <c r="PK58" s="51"/>
      <c r="PL58" s="51"/>
      <c r="PM58" s="51"/>
      <c r="PN58" s="51"/>
      <c r="PO58" s="51"/>
      <c r="PP58" s="51"/>
      <c r="PQ58" s="51"/>
      <c r="PR58" s="51"/>
      <c r="PS58" s="51"/>
      <c r="PT58" s="51"/>
      <c r="PU58" s="51"/>
      <c r="PV58" s="51"/>
      <c r="PW58" s="51"/>
      <c r="PX58" s="51"/>
      <c r="PY58" s="51"/>
      <c r="PZ58" s="51"/>
      <c r="QA58" s="51"/>
      <c r="QB58" s="51"/>
      <c r="QC58" s="51"/>
      <c r="QD58" s="51"/>
      <c r="QE58" s="51"/>
      <c r="QF58" s="51"/>
      <c r="QG58" s="51"/>
      <c r="QH58" s="51"/>
      <c r="QI58" s="51"/>
      <c r="QJ58" s="51"/>
      <c r="QK58" s="51"/>
      <c r="QL58" s="51"/>
      <c r="QM58" s="51"/>
      <c r="QN58" s="51"/>
      <c r="QO58" s="51"/>
      <c r="QP58" s="51"/>
      <c r="QQ58" s="51"/>
      <c r="QR58" s="51"/>
      <c r="QS58" s="51"/>
      <c r="QT58" s="51"/>
      <c r="QU58" s="51"/>
      <c r="QV58" s="51"/>
      <c r="QW58" s="51"/>
      <c r="QX58" s="51"/>
      <c r="QY58" s="51"/>
      <c r="QZ58" s="51"/>
      <c r="RA58" s="51"/>
      <c r="RB58" s="51"/>
      <c r="RC58" s="51"/>
      <c r="RD58" s="51"/>
      <c r="RE58" s="51"/>
      <c r="RF58" s="51"/>
      <c r="RG58" s="51"/>
      <c r="RH58" s="51"/>
      <c r="RI58" s="51"/>
      <c r="RJ58" s="51"/>
      <c r="RK58" s="51"/>
      <c r="RL58" s="51"/>
      <c r="RM58" s="51"/>
      <c r="RN58" s="51"/>
      <c r="RO58" s="51"/>
      <c r="RP58" s="51"/>
      <c r="RQ58" s="51"/>
      <c r="RR58" s="51"/>
      <c r="RS58" s="51"/>
      <c r="RT58" s="51"/>
      <c r="RU58" s="51"/>
      <c r="RV58" s="51"/>
      <c r="RW58" s="51"/>
      <c r="RX58" s="51"/>
      <c r="RY58" s="51"/>
      <c r="RZ58" s="51"/>
      <c r="SA58" s="51"/>
      <c r="SB58" s="51"/>
      <c r="SC58" s="51"/>
      <c r="SD58" s="51"/>
      <c r="SE58" s="51"/>
      <c r="SF58" s="51"/>
      <c r="SG58" s="51"/>
      <c r="SH58" s="51"/>
      <c r="SI58" s="51"/>
      <c r="SJ58" s="51"/>
      <c r="SK58" s="51"/>
      <c r="SL58" s="51"/>
      <c r="SM58" s="51"/>
      <c r="SN58" s="51"/>
      <c r="SO58" s="51"/>
      <c r="SP58" s="51"/>
      <c r="SQ58" s="51"/>
      <c r="SR58" s="51"/>
      <c r="SS58" s="51"/>
      <c r="ST58" s="51"/>
      <c r="SU58" s="51"/>
      <c r="SV58" s="51"/>
      <c r="SW58" s="51"/>
      <c r="SX58" s="51"/>
      <c r="SY58" s="51"/>
      <c r="SZ58" s="51"/>
      <c r="TA58" s="51"/>
      <c r="TB58" s="51"/>
      <c r="TC58" s="51"/>
      <c r="TD58" s="51"/>
      <c r="TE58" s="51"/>
      <c r="TF58" s="51"/>
      <c r="TG58" s="51"/>
      <c r="TH58" s="51"/>
      <c r="TI58" s="51"/>
      <c r="TJ58" s="51"/>
      <c r="TK58" s="51"/>
      <c r="TL58" s="51"/>
      <c r="TM58" s="51"/>
      <c r="TN58" s="51"/>
      <c r="TO58" s="51"/>
      <c r="TP58" s="51"/>
      <c r="TQ58" s="51"/>
      <c r="TR58" s="51"/>
      <c r="TS58" s="51"/>
      <c r="TT58" s="51"/>
      <c r="TU58" s="51"/>
      <c r="TV58" s="51"/>
      <c r="TW58" s="51"/>
      <c r="TX58" s="51"/>
      <c r="TY58" s="51"/>
      <c r="TZ58" s="51"/>
      <c r="UA58" s="51"/>
      <c r="UB58" s="51"/>
      <c r="UC58" s="51"/>
      <c r="UD58" s="51"/>
      <c r="UE58" s="51"/>
      <c r="UF58" s="51"/>
      <c r="UG58" s="51"/>
      <c r="UH58" s="51"/>
      <c r="UI58" s="51"/>
      <c r="UJ58" s="51"/>
      <c r="UK58" s="51"/>
      <c r="UL58" s="51"/>
      <c r="UM58" s="51"/>
      <c r="UN58" s="51"/>
      <c r="UO58" s="51"/>
      <c r="UP58" s="51"/>
      <c r="UQ58" s="51"/>
      <c r="UR58" s="51"/>
      <c r="US58" s="51"/>
      <c r="UT58" s="51"/>
      <c r="UU58" s="51"/>
      <c r="UV58" s="51"/>
      <c r="UW58" s="51"/>
      <c r="UX58" s="51"/>
      <c r="UY58" s="51"/>
      <c r="UZ58" s="51"/>
      <c r="VA58" s="51"/>
      <c r="VB58" s="51"/>
      <c r="VC58" s="51"/>
      <c r="VD58" s="51"/>
      <c r="VE58" s="51"/>
      <c r="VF58" s="51"/>
      <c r="VG58" s="51"/>
      <c r="VH58" s="51"/>
      <c r="VI58" s="51"/>
      <c r="VJ58" s="51"/>
      <c r="VK58" s="51"/>
      <c r="VL58" s="51"/>
      <c r="VM58" s="51"/>
      <c r="VN58" s="51"/>
      <c r="VO58" s="51"/>
      <c r="VP58" s="51"/>
      <c r="VQ58" s="51"/>
      <c r="VR58" s="51"/>
      <c r="VS58" s="51"/>
      <c r="VT58" s="51"/>
      <c r="VU58" s="51"/>
      <c r="VV58" s="51"/>
      <c r="VW58" s="51"/>
      <c r="VX58" s="51"/>
      <c r="VY58" s="51"/>
      <c r="VZ58" s="51"/>
      <c r="WA58" s="51"/>
      <c r="WB58" s="51"/>
      <c r="WC58" s="51"/>
      <c r="WD58" s="51"/>
      <c r="WE58" s="51"/>
      <c r="WF58" s="51"/>
      <c r="WG58" s="51"/>
      <c r="WH58" s="51"/>
      <c r="WI58" s="51"/>
      <c r="WJ58" s="51"/>
      <c r="WK58" s="51"/>
      <c r="WL58" s="51"/>
      <c r="WM58" s="51"/>
      <c r="WN58" s="51"/>
      <c r="WO58" s="51"/>
      <c r="WP58" s="51"/>
      <c r="WQ58" s="51"/>
      <c r="WR58" s="51"/>
      <c r="WS58" s="51"/>
      <c r="WT58" s="51"/>
      <c r="WU58" s="51"/>
      <c r="WV58" s="51"/>
      <c r="WW58" s="51"/>
      <c r="WX58" s="51"/>
      <c r="WY58" s="51"/>
      <c r="WZ58" s="51"/>
      <c r="XA58" s="51"/>
      <c r="XB58" s="51"/>
      <c r="XC58" s="51"/>
      <c r="XD58" s="51"/>
      <c r="XE58" s="51"/>
      <c r="XF58" s="51"/>
      <c r="XG58" s="51"/>
      <c r="XH58" s="51"/>
      <c r="XI58" s="51"/>
      <c r="XJ58" s="51"/>
      <c r="XK58" s="51"/>
      <c r="XL58" s="51"/>
      <c r="XM58" s="51"/>
      <c r="XN58" s="51"/>
      <c r="XO58" s="51"/>
      <c r="XP58" s="51"/>
      <c r="XQ58" s="51"/>
      <c r="XR58" s="51"/>
      <c r="XS58" s="51"/>
      <c r="XT58" s="51"/>
      <c r="XU58" s="51"/>
      <c r="XV58" s="51"/>
      <c r="XW58" s="51"/>
      <c r="XX58" s="51"/>
      <c r="XY58" s="51"/>
      <c r="XZ58" s="51"/>
      <c r="YA58" s="51"/>
      <c r="YB58" s="51"/>
      <c r="YC58" s="51"/>
      <c r="YD58" s="51"/>
      <c r="YE58" s="51"/>
      <c r="YF58" s="51"/>
      <c r="YG58" s="51"/>
      <c r="YH58" s="51"/>
      <c r="YI58" s="51"/>
      <c r="YJ58" s="51"/>
      <c r="YK58" s="51"/>
      <c r="YL58" s="51"/>
      <c r="YM58" s="51"/>
      <c r="YN58" s="51"/>
      <c r="YO58" s="51"/>
      <c r="YP58" s="51"/>
      <c r="YQ58" s="51"/>
      <c r="YR58" s="51"/>
      <c r="YS58" s="51"/>
      <c r="YT58" s="51"/>
      <c r="YU58" s="51"/>
      <c r="YV58" s="51"/>
      <c r="YW58" s="51"/>
      <c r="YX58" s="51"/>
      <c r="YY58" s="51"/>
      <c r="YZ58" s="51"/>
      <c r="ZA58" s="51"/>
      <c r="ZB58" s="51"/>
      <c r="ZC58" s="51"/>
      <c r="ZD58" s="51"/>
      <c r="ZE58" s="51"/>
      <c r="ZF58" s="51"/>
      <c r="ZG58" s="51"/>
      <c r="ZH58" s="51"/>
      <c r="ZI58" s="51"/>
      <c r="ZJ58" s="51"/>
      <c r="ZK58" s="51"/>
      <c r="ZL58" s="51"/>
      <c r="ZM58" s="51"/>
      <c r="ZN58" s="51"/>
      <c r="ZO58" s="51"/>
      <c r="ZP58" s="51"/>
      <c r="ZQ58" s="51"/>
      <c r="ZR58" s="51"/>
      <c r="ZS58" s="51"/>
      <c r="ZT58" s="51"/>
      <c r="ZU58" s="51"/>
      <c r="ZV58" s="51"/>
      <c r="ZW58" s="51"/>
      <c r="ZX58" s="51"/>
      <c r="ZY58" s="51"/>
      <c r="ZZ58" s="51"/>
      <c r="AAA58" s="51"/>
      <c r="AAB58" s="51"/>
      <c r="AAC58" s="51"/>
      <c r="AAD58" s="51"/>
      <c r="AAE58" s="51"/>
      <c r="AAF58" s="51"/>
      <c r="AAG58" s="51"/>
      <c r="AAH58" s="51"/>
      <c r="AAI58" s="51"/>
      <c r="AAJ58" s="51"/>
      <c r="AAK58" s="51"/>
      <c r="AAL58" s="51"/>
      <c r="AAM58" s="51"/>
      <c r="AAN58" s="51"/>
      <c r="AAO58" s="51"/>
      <c r="AAP58" s="51"/>
      <c r="AAQ58" s="51"/>
      <c r="AAR58" s="51"/>
      <c r="AAS58" s="51"/>
      <c r="AAT58" s="51"/>
      <c r="AAU58" s="51"/>
      <c r="AAV58" s="51"/>
      <c r="AAW58" s="51"/>
      <c r="AAX58" s="51"/>
      <c r="AAY58" s="51"/>
      <c r="AAZ58" s="51"/>
      <c r="ABA58" s="51"/>
      <c r="ABB58" s="51"/>
      <c r="ABC58" s="51"/>
      <c r="ABD58" s="51"/>
      <c r="ABE58" s="51"/>
      <c r="ABF58" s="51"/>
      <c r="ABG58" s="51"/>
      <c r="ABH58" s="51"/>
      <c r="ABI58" s="51"/>
      <c r="ABJ58" s="51"/>
      <c r="ABK58" s="51"/>
      <c r="ABL58" s="51"/>
      <c r="ABM58" s="51"/>
      <c r="ABN58" s="51"/>
      <c r="ABO58" s="51"/>
      <c r="ABP58" s="51"/>
      <c r="ABQ58" s="51"/>
      <c r="ABR58" s="51"/>
      <c r="ABS58" s="51"/>
      <c r="ABT58" s="51"/>
      <c r="ABU58" s="51"/>
      <c r="ABV58" s="51"/>
      <c r="ABW58" s="51"/>
      <c r="ABX58" s="51"/>
      <c r="ABY58" s="51"/>
      <c r="ABZ58" s="51"/>
      <c r="ACA58" s="51"/>
      <c r="ACB58" s="51"/>
      <c r="ACC58" s="51"/>
      <c r="ACD58" s="51"/>
      <c r="ACE58" s="51"/>
      <c r="ACF58" s="51"/>
      <c r="ACG58" s="51"/>
      <c r="ACH58" s="51"/>
      <c r="ACI58" s="51"/>
      <c r="ACJ58" s="51"/>
      <c r="ACK58" s="51"/>
      <c r="ACL58" s="51"/>
      <c r="ACM58" s="51"/>
      <c r="ACN58" s="51"/>
      <c r="ACO58" s="51"/>
      <c r="ACP58" s="51"/>
      <c r="ACQ58" s="51"/>
      <c r="ACR58" s="51"/>
      <c r="ACS58" s="51"/>
      <c r="ACT58" s="51"/>
      <c r="ACU58" s="51"/>
      <c r="ACV58" s="51"/>
      <c r="ACW58" s="51"/>
      <c r="ACX58" s="51"/>
      <c r="ACY58" s="51"/>
      <c r="ACZ58" s="51"/>
      <c r="ADA58" s="51"/>
      <c r="ADB58" s="51"/>
      <c r="ADC58" s="51"/>
      <c r="ADD58" s="51"/>
      <c r="ADE58" s="51"/>
      <c r="ADF58" s="51"/>
      <c r="ADG58" s="51"/>
      <c r="ADH58" s="51"/>
      <c r="ADI58" s="51"/>
      <c r="ADJ58" s="51"/>
      <c r="ADK58" s="51"/>
      <c r="ADL58" s="51"/>
      <c r="ADM58" s="51"/>
      <c r="ADN58" s="51"/>
      <c r="ADO58" s="51"/>
      <c r="ADP58" s="51"/>
      <c r="ADQ58" s="51"/>
      <c r="ADR58" s="51"/>
      <c r="ADS58" s="51"/>
      <c r="ADT58" s="51"/>
      <c r="ADU58" s="51"/>
      <c r="ADV58" s="51"/>
      <c r="ADW58" s="51"/>
      <c r="ADX58" s="51"/>
      <c r="ADY58" s="51"/>
      <c r="ADZ58" s="51"/>
      <c r="AEA58" s="51"/>
      <c r="AEB58" s="51"/>
      <c r="AEC58" s="51"/>
      <c r="AED58" s="51"/>
      <c r="AEE58" s="51"/>
      <c r="AEF58" s="51"/>
      <c r="AEG58" s="51"/>
      <c r="AEH58" s="51"/>
      <c r="AEI58" s="51"/>
      <c r="AEJ58" s="51"/>
      <c r="AEK58" s="51"/>
      <c r="AEL58" s="51"/>
      <c r="AEM58" s="51"/>
      <c r="AEN58" s="51"/>
      <c r="AEO58" s="51"/>
      <c r="AEP58" s="51"/>
      <c r="AEQ58" s="51"/>
      <c r="AER58" s="51"/>
      <c r="AES58" s="51"/>
      <c r="AET58" s="51"/>
      <c r="AEU58" s="51"/>
      <c r="AEV58" s="51"/>
      <c r="AEW58" s="51"/>
      <c r="AEX58" s="51"/>
      <c r="AEY58" s="51"/>
      <c r="AEZ58" s="51"/>
      <c r="AFA58" s="51"/>
      <c r="AFB58" s="51"/>
      <c r="AFC58" s="51"/>
      <c r="AFD58" s="51"/>
      <c r="AFE58" s="51"/>
      <c r="AFF58" s="51"/>
      <c r="AFG58" s="51"/>
      <c r="AFH58" s="51"/>
      <c r="AFI58" s="51"/>
      <c r="AFJ58" s="51"/>
      <c r="AFK58" s="51"/>
      <c r="AFL58" s="51"/>
      <c r="AFM58" s="51"/>
      <c r="AFN58" s="51"/>
      <c r="AFO58" s="51"/>
      <c r="AFP58" s="51"/>
      <c r="AFQ58" s="51"/>
      <c r="AFR58" s="51"/>
      <c r="AFS58" s="51"/>
      <c r="AFT58" s="51"/>
      <c r="AFU58" s="51"/>
      <c r="AFV58" s="51"/>
      <c r="AFW58" s="51"/>
      <c r="AFX58" s="51"/>
      <c r="AFY58" s="51"/>
      <c r="AFZ58" s="51"/>
      <c r="AGA58" s="51"/>
      <c r="AGB58" s="51"/>
      <c r="AGC58" s="51"/>
      <c r="AGD58" s="51"/>
      <c r="AGE58" s="51"/>
      <c r="AGF58" s="51"/>
      <c r="AGG58" s="51"/>
      <c r="AGH58" s="51"/>
      <c r="AGI58" s="51"/>
      <c r="AGJ58" s="51"/>
      <c r="AGK58" s="51"/>
      <c r="AGL58" s="51"/>
      <c r="AGM58" s="51"/>
      <c r="AGN58" s="51"/>
      <c r="AGO58" s="51"/>
      <c r="AGP58" s="51"/>
      <c r="AGQ58" s="51"/>
      <c r="AGR58" s="51"/>
      <c r="AGS58" s="51"/>
      <c r="AGT58" s="51"/>
      <c r="AGU58" s="51"/>
      <c r="AGV58" s="51"/>
      <c r="AGW58" s="51"/>
      <c r="AGX58" s="51"/>
      <c r="AGY58" s="51"/>
      <c r="AGZ58" s="51"/>
      <c r="AHA58" s="51"/>
      <c r="AHB58" s="51"/>
      <c r="AHC58" s="51"/>
      <c r="AHD58" s="51"/>
      <c r="AHE58" s="51"/>
      <c r="AHF58" s="51"/>
      <c r="AHG58" s="51"/>
      <c r="AHH58" s="51"/>
      <c r="AHI58" s="51"/>
      <c r="AHJ58" s="51"/>
      <c r="AHK58" s="51"/>
      <c r="AHL58" s="51"/>
      <c r="AHM58" s="51"/>
      <c r="AHN58" s="51"/>
      <c r="AHO58" s="51"/>
      <c r="AHP58" s="51"/>
      <c r="AHQ58" s="51"/>
      <c r="AHR58" s="51"/>
      <c r="AHS58" s="51"/>
      <c r="AHT58" s="51"/>
      <c r="AHU58" s="51"/>
      <c r="AHV58" s="51"/>
      <c r="AHW58" s="51"/>
      <c r="AHX58" s="51"/>
      <c r="AHY58" s="51"/>
      <c r="AHZ58" s="51"/>
      <c r="AIA58" s="51"/>
      <c r="AIB58" s="51"/>
      <c r="AIC58" s="51"/>
      <c r="AID58" s="51"/>
      <c r="AIE58" s="51"/>
      <c r="AIF58" s="51"/>
      <c r="AIG58" s="51"/>
      <c r="AIH58" s="51"/>
      <c r="AII58" s="51"/>
      <c r="AIJ58" s="51"/>
      <c r="AIK58" s="51"/>
      <c r="AIL58" s="51"/>
      <c r="AIM58" s="51"/>
      <c r="AIN58" s="51"/>
      <c r="AIO58" s="51"/>
      <c r="AIP58" s="51"/>
      <c r="AIQ58" s="51"/>
      <c r="AIR58" s="51"/>
      <c r="AIS58" s="51"/>
      <c r="AIT58" s="51"/>
      <c r="AIU58" s="51"/>
      <c r="AIV58" s="51"/>
      <c r="AIW58" s="51"/>
      <c r="AIX58" s="51"/>
      <c r="AIY58" s="51"/>
      <c r="AIZ58" s="51"/>
      <c r="AJA58" s="51"/>
      <c r="AJB58" s="51"/>
      <c r="AJC58" s="51"/>
      <c r="AJD58" s="51"/>
      <c r="AJE58" s="51"/>
      <c r="AJF58" s="51"/>
      <c r="AJG58" s="51"/>
      <c r="AJH58" s="51"/>
      <c r="AJI58" s="51"/>
      <c r="AJJ58" s="51"/>
      <c r="AJK58" s="51"/>
      <c r="AJL58" s="51"/>
      <c r="AJM58" s="51"/>
      <c r="AJN58" s="51"/>
      <c r="AJO58" s="51"/>
      <c r="AJP58" s="51"/>
      <c r="AJQ58" s="51"/>
      <c r="AJR58" s="51"/>
      <c r="AJS58" s="51"/>
      <c r="AJT58" s="51"/>
      <c r="AJU58" s="51"/>
      <c r="AJV58" s="51"/>
      <c r="AJW58" s="51"/>
      <c r="AJX58" s="51"/>
      <c r="AJY58" s="51"/>
      <c r="AJZ58" s="51"/>
      <c r="AKA58" s="51"/>
      <c r="AKB58" s="51"/>
      <c r="AKC58" s="51"/>
      <c r="AKD58" s="51"/>
      <c r="AKE58" s="51"/>
      <c r="AKF58" s="51"/>
      <c r="AKG58" s="51"/>
      <c r="AKH58" s="51"/>
      <c r="AKI58" s="51"/>
      <c r="AKJ58" s="51"/>
      <c r="AKK58" s="51"/>
      <c r="AKL58" s="51"/>
      <c r="AKM58" s="51"/>
      <c r="AKN58" s="51"/>
      <c r="AKO58" s="51"/>
      <c r="AKP58" s="51"/>
      <c r="AKQ58" s="51"/>
      <c r="AKR58" s="51"/>
      <c r="AKS58" s="51"/>
      <c r="AKT58" s="51"/>
      <c r="AKU58" s="51"/>
      <c r="AKV58" s="51"/>
      <c r="AKW58" s="51"/>
      <c r="AKX58" s="51"/>
      <c r="AKY58" s="51"/>
      <c r="AKZ58" s="51"/>
      <c r="ALA58" s="51"/>
      <c r="ALB58" s="51"/>
      <c r="ALC58" s="51"/>
      <c r="ALD58" s="51"/>
      <c r="ALE58" s="51"/>
      <c r="ALF58" s="51"/>
      <c r="ALG58" s="51"/>
      <c r="ALH58" s="51"/>
      <c r="ALI58" s="51"/>
      <c r="ALJ58" s="51"/>
      <c r="ALK58" s="51"/>
      <c r="ALL58" s="51"/>
      <c r="ALM58" s="51"/>
      <c r="ALN58" s="51"/>
      <c r="ALO58" s="51"/>
      <c r="ALP58" s="51"/>
      <c r="ALQ58" s="51"/>
      <c r="ALR58" s="51"/>
      <c r="ALS58" s="51"/>
      <c r="ALT58" s="51"/>
      <c r="ALU58" s="51"/>
      <c r="ALV58" s="51"/>
      <c r="ALW58" s="51"/>
      <c r="ALX58" s="51"/>
      <c r="ALY58" s="51"/>
      <c r="ALZ58" s="51"/>
      <c r="AMA58" s="51"/>
      <c r="AMB58" s="51"/>
      <c r="AMC58" s="51"/>
      <c r="AMD58" s="51"/>
      <c r="AME58" s="51"/>
      <c r="AMF58" s="51"/>
      <c r="AMG58" s="51"/>
      <c r="AMH58" s="51"/>
      <c r="AMI58" s="51"/>
      <c r="AMJ58" s="51"/>
      <c r="AMK58" s="51"/>
      <c r="AML58" s="51"/>
      <c r="AMM58" s="51"/>
      <c r="AMN58" s="51"/>
      <c r="AMO58" s="51"/>
      <c r="AMP58" s="51"/>
      <c r="AMQ58" s="51"/>
      <c r="AMR58" s="51"/>
      <c r="AMS58" s="51"/>
      <c r="AMT58" s="51"/>
      <c r="AMU58" s="51"/>
      <c r="AMV58" s="51"/>
      <c r="AMW58" s="51"/>
      <c r="AMX58" s="51"/>
      <c r="AMY58" s="51"/>
      <c r="AMZ58" s="51"/>
      <c r="ANA58" s="51"/>
      <c r="ANB58" s="51"/>
      <c r="ANC58" s="51"/>
      <c r="AND58" s="51"/>
      <c r="ANE58" s="51"/>
      <c r="ANF58" s="51"/>
      <c r="ANG58" s="51"/>
      <c r="ANH58" s="51"/>
      <c r="ANI58" s="51"/>
      <c r="ANJ58" s="51"/>
      <c r="ANK58" s="51"/>
      <c r="ANL58" s="51"/>
      <c r="ANM58" s="51"/>
      <c r="ANN58" s="51"/>
      <c r="ANO58" s="51"/>
      <c r="ANP58" s="51"/>
      <c r="ANQ58" s="51"/>
      <c r="ANR58" s="51"/>
      <c r="ANS58" s="51"/>
      <c r="ANT58" s="51"/>
      <c r="ANU58" s="51"/>
      <c r="ANV58" s="51"/>
      <c r="ANW58" s="51"/>
      <c r="ANX58" s="51"/>
      <c r="ANY58" s="51"/>
      <c r="ANZ58" s="51"/>
      <c r="AOA58" s="51"/>
      <c r="AOB58" s="51"/>
      <c r="AOC58" s="51"/>
      <c r="AOD58" s="51"/>
      <c r="AOE58" s="51"/>
      <c r="AOF58" s="51"/>
      <c r="AOG58" s="51"/>
      <c r="AOH58" s="51"/>
      <c r="AOI58" s="51"/>
      <c r="AOJ58" s="51"/>
      <c r="AOK58" s="51"/>
      <c r="AOL58" s="51"/>
      <c r="AOM58" s="51"/>
      <c r="AON58" s="51"/>
      <c r="AOO58" s="51"/>
      <c r="AOP58" s="51"/>
      <c r="AOQ58" s="51"/>
      <c r="AOR58" s="51"/>
      <c r="AOS58" s="51"/>
      <c r="AOT58" s="51"/>
      <c r="AOU58" s="51"/>
      <c r="AOV58" s="51"/>
      <c r="AOW58" s="51"/>
      <c r="AOX58" s="51"/>
      <c r="AOY58" s="51"/>
      <c r="AOZ58" s="51"/>
      <c r="APA58" s="51"/>
      <c r="APB58" s="51"/>
      <c r="APC58" s="51"/>
      <c r="APD58" s="51"/>
      <c r="APE58" s="51"/>
      <c r="APF58" s="51"/>
      <c r="APG58" s="51"/>
      <c r="APH58" s="51"/>
      <c r="API58" s="51"/>
      <c r="APJ58" s="51"/>
      <c r="APK58" s="51"/>
      <c r="APL58" s="51"/>
      <c r="APM58" s="51"/>
      <c r="APN58" s="51"/>
      <c r="APO58" s="51"/>
      <c r="APP58" s="51"/>
      <c r="APQ58" s="51"/>
      <c r="APR58" s="51"/>
      <c r="APS58" s="51"/>
      <c r="APT58" s="51"/>
      <c r="APU58" s="51"/>
      <c r="APV58" s="51"/>
      <c r="APW58" s="51"/>
      <c r="APX58" s="51"/>
      <c r="APY58" s="51"/>
      <c r="APZ58" s="51"/>
      <c r="AQA58" s="51"/>
      <c r="AQB58" s="51"/>
      <c r="AQC58" s="51"/>
      <c r="AQD58" s="51"/>
      <c r="AQE58" s="51"/>
      <c r="AQF58" s="51"/>
      <c r="AQG58" s="51"/>
      <c r="AQH58" s="51"/>
      <c r="AQI58" s="51"/>
      <c r="AQJ58" s="51"/>
      <c r="AQK58" s="51"/>
      <c r="AQL58" s="51"/>
      <c r="AQM58" s="51"/>
      <c r="AQN58" s="51"/>
      <c r="AQO58" s="51"/>
      <c r="AQP58" s="51"/>
      <c r="AQQ58" s="51"/>
      <c r="AQR58" s="51"/>
      <c r="AQS58" s="51"/>
      <c r="AQT58" s="51"/>
      <c r="AQU58" s="51"/>
      <c r="AQV58" s="51"/>
      <c r="AQW58" s="51"/>
      <c r="AQX58" s="51"/>
      <c r="AQY58" s="51"/>
      <c r="AQZ58" s="51"/>
      <c r="ARA58" s="51"/>
      <c r="ARB58" s="51"/>
      <c r="ARC58" s="51"/>
      <c r="ARD58" s="51"/>
      <c r="ARE58" s="51"/>
      <c r="ARF58" s="51"/>
      <c r="ARG58" s="51"/>
      <c r="ARH58" s="51"/>
      <c r="ARI58" s="51"/>
      <c r="ARJ58" s="51"/>
      <c r="ARK58" s="51"/>
      <c r="ARL58" s="51"/>
      <c r="ARM58" s="51"/>
      <c r="ARN58" s="51"/>
      <c r="ARO58" s="51"/>
      <c r="ARP58" s="51"/>
      <c r="ARQ58" s="51"/>
      <c r="ARR58" s="51"/>
      <c r="ARS58" s="51"/>
      <c r="ART58" s="51"/>
      <c r="ARU58" s="51"/>
      <c r="ARV58" s="51"/>
      <c r="ARW58" s="51"/>
      <c r="ARX58" s="51"/>
      <c r="ARY58" s="51"/>
      <c r="ARZ58" s="51"/>
      <c r="ASA58" s="51"/>
      <c r="ASB58" s="51"/>
      <c r="ASC58" s="51"/>
      <c r="ASD58" s="51"/>
      <c r="ASE58" s="51"/>
      <c r="ASF58" s="51"/>
      <c r="ASG58" s="51"/>
      <c r="ASH58" s="51"/>
      <c r="ASI58" s="51"/>
      <c r="ASJ58" s="51"/>
      <c r="ASK58" s="51"/>
      <c r="ASL58" s="51"/>
      <c r="ASM58" s="51"/>
      <c r="ASN58" s="51"/>
      <c r="ASO58" s="51"/>
      <c r="ASP58" s="51"/>
      <c r="ASQ58" s="51"/>
      <c r="ASR58" s="51"/>
      <c r="ASS58" s="51"/>
      <c r="AST58" s="51"/>
      <c r="ASU58" s="51"/>
      <c r="ASV58" s="51"/>
      <c r="ASW58" s="51"/>
      <c r="ASX58" s="51"/>
      <c r="ASY58" s="51"/>
      <c r="ASZ58" s="51"/>
      <c r="ATA58" s="51"/>
      <c r="ATB58" s="51"/>
      <c r="ATC58" s="51"/>
      <c r="ATD58" s="51"/>
      <c r="ATE58" s="51"/>
      <c r="ATF58" s="51"/>
      <c r="ATG58" s="51"/>
      <c r="ATH58" s="51"/>
      <c r="ATI58" s="51"/>
      <c r="ATJ58" s="51"/>
      <c r="ATK58" s="51"/>
      <c r="ATL58" s="51"/>
      <c r="ATM58" s="51"/>
      <c r="ATN58" s="51"/>
      <c r="ATO58" s="51"/>
      <c r="ATP58" s="51"/>
      <c r="ATQ58" s="51"/>
      <c r="ATR58" s="51"/>
      <c r="ATS58" s="51"/>
      <c r="ATT58" s="51"/>
      <c r="ATU58" s="51"/>
      <c r="ATV58" s="51"/>
      <c r="ATW58" s="51"/>
      <c r="ATX58" s="51"/>
      <c r="ATY58" s="51"/>
      <c r="ATZ58" s="51"/>
      <c r="AUA58" s="51"/>
      <c r="AUB58" s="51"/>
      <c r="AUC58" s="51"/>
      <c r="AUD58" s="51"/>
      <c r="AUE58" s="51"/>
      <c r="AUF58" s="51"/>
      <c r="AUG58" s="51"/>
      <c r="AUH58" s="51"/>
      <c r="AUI58" s="51"/>
      <c r="AUJ58" s="51"/>
      <c r="AUK58" s="51"/>
      <c r="AUL58" s="51"/>
      <c r="AUM58" s="51"/>
      <c r="AUN58" s="51"/>
      <c r="AUO58" s="51"/>
      <c r="AUP58" s="51"/>
      <c r="AUQ58" s="51"/>
      <c r="AUR58" s="51"/>
      <c r="AUS58" s="51"/>
      <c r="AUT58" s="51"/>
      <c r="AUU58" s="51"/>
      <c r="AUV58" s="51"/>
      <c r="AUW58" s="51"/>
      <c r="AUX58" s="51"/>
      <c r="AUY58" s="51"/>
      <c r="AUZ58" s="51"/>
      <c r="AVA58" s="51"/>
      <c r="AVB58" s="51"/>
      <c r="AVC58" s="51"/>
      <c r="AVD58" s="51"/>
      <c r="AVE58" s="51"/>
      <c r="AVF58" s="51"/>
      <c r="AVG58" s="51"/>
      <c r="AVH58" s="51"/>
      <c r="AVI58" s="51"/>
      <c r="AVJ58" s="51"/>
      <c r="AVK58" s="51"/>
      <c r="AVL58" s="51"/>
      <c r="AVM58" s="51"/>
      <c r="AVN58" s="51"/>
      <c r="AVO58" s="51"/>
      <c r="AVP58" s="51"/>
      <c r="AVQ58" s="51"/>
      <c r="AVR58" s="51"/>
      <c r="AVS58" s="51"/>
      <c r="AVT58" s="51"/>
      <c r="AVU58" s="51"/>
      <c r="AVV58" s="51"/>
      <c r="AVW58" s="51"/>
      <c r="AVX58" s="51"/>
      <c r="AVY58" s="51"/>
      <c r="AVZ58" s="51"/>
      <c r="AWA58" s="51"/>
      <c r="AWB58" s="51"/>
      <c r="AWC58" s="51"/>
      <c r="AWD58" s="51"/>
      <c r="AWE58" s="51"/>
      <c r="AWF58" s="51"/>
      <c r="AWG58" s="51"/>
      <c r="AWH58" s="51"/>
      <c r="AWI58" s="51"/>
      <c r="AWJ58" s="51"/>
      <c r="AWK58" s="51"/>
      <c r="AWL58" s="51"/>
      <c r="AWM58" s="51"/>
      <c r="AWN58" s="51"/>
      <c r="AWO58" s="51"/>
      <c r="AWP58" s="51"/>
      <c r="AWQ58" s="51"/>
      <c r="AWR58" s="51"/>
      <c r="AWS58" s="51"/>
      <c r="AWT58" s="51"/>
      <c r="AWU58" s="51"/>
      <c r="AWV58" s="51"/>
      <c r="AWW58" s="51"/>
      <c r="AWX58" s="51"/>
      <c r="AWY58" s="51"/>
      <c r="AWZ58" s="51"/>
      <c r="AXA58" s="51"/>
      <c r="AXB58" s="51"/>
      <c r="AXC58" s="51"/>
      <c r="AXD58" s="51"/>
      <c r="AXE58" s="51"/>
      <c r="AXF58" s="51"/>
      <c r="AXG58" s="51"/>
      <c r="AXH58" s="51"/>
      <c r="AXI58" s="51"/>
      <c r="AXJ58" s="51"/>
      <c r="AXK58" s="51"/>
      <c r="AXL58" s="51"/>
      <c r="AXM58" s="51"/>
      <c r="AXN58" s="51"/>
      <c r="AXO58" s="51"/>
      <c r="AXP58" s="51"/>
      <c r="AXQ58" s="51"/>
      <c r="AXR58" s="51"/>
      <c r="AXS58" s="51"/>
      <c r="AXT58" s="51"/>
      <c r="AXU58" s="51"/>
      <c r="AXV58" s="51"/>
      <c r="AXW58" s="51"/>
      <c r="AXX58" s="51"/>
      <c r="AXY58" s="51"/>
      <c r="AXZ58" s="51"/>
      <c r="AYA58" s="51"/>
      <c r="AYB58" s="51"/>
      <c r="AYC58" s="51"/>
      <c r="AYD58" s="51"/>
      <c r="AYE58" s="51"/>
      <c r="AYF58" s="51"/>
      <c r="AYG58" s="51"/>
      <c r="AYH58" s="51"/>
      <c r="AYI58" s="51"/>
      <c r="AYJ58" s="51"/>
      <c r="AYK58" s="51"/>
      <c r="AYL58" s="51"/>
      <c r="AYM58" s="51"/>
      <c r="AYN58" s="51"/>
      <c r="AYO58" s="51"/>
      <c r="AYP58" s="51"/>
      <c r="AYQ58" s="51"/>
      <c r="AYR58" s="51"/>
      <c r="AYS58" s="51"/>
      <c r="AYT58" s="51"/>
      <c r="AYU58" s="51"/>
      <c r="AYV58" s="51"/>
      <c r="AYW58" s="51"/>
      <c r="AYX58" s="51"/>
      <c r="AYY58" s="51"/>
      <c r="AYZ58" s="51"/>
      <c r="AZA58" s="51"/>
      <c r="AZB58" s="51"/>
      <c r="AZC58" s="51"/>
      <c r="AZD58" s="51"/>
      <c r="AZE58" s="51"/>
      <c r="AZF58" s="51"/>
      <c r="AZG58" s="51"/>
      <c r="AZH58" s="51"/>
      <c r="AZI58" s="51"/>
      <c r="AZJ58" s="51"/>
      <c r="AZK58" s="51"/>
      <c r="AZL58" s="51"/>
      <c r="AZM58" s="51"/>
      <c r="AZN58" s="51"/>
      <c r="AZO58" s="51"/>
      <c r="AZP58" s="51"/>
      <c r="AZQ58" s="51"/>
      <c r="AZR58" s="51"/>
      <c r="AZS58" s="51"/>
      <c r="AZT58" s="51"/>
      <c r="AZU58" s="51"/>
      <c r="AZV58" s="51"/>
      <c r="AZW58" s="51"/>
      <c r="AZX58" s="51"/>
      <c r="AZY58" s="51"/>
      <c r="AZZ58" s="51"/>
      <c r="BAA58" s="51"/>
      <c r="BAB58" s="51"/>
      <c r="BAC58" s="51"/>
      <c r="BAD58" s="51"/>
      <c r="BAE58" s="51"/>
      <c r="BAF58" s="51"/>
      <c r="BAG58" s="51"/>
      <c r="BAH58" s="51"/>
      <c r="BAI58" s="51"/>
      <c r="BAJ58" s="51"/>
      <c r="BAK58" s="51"/>
      <c r="BAL58" s="51"/>
      <c r="BAM58" s="51"/>
      <c r="BAN58" s="51"/>
      <c r="BAO58" s="51"/>
      <c r="BAP58" s="51"/>
      <c r="BAQ58" s="51"/>
      <c r="BAR58" s="51"/>
      <c r="BAS58" s="51"/>
      <c r="BAT58" s="51"/>
      <c r="BAU58" s="51"/>
      <c r="BAV58" s="51"/>
      <c r="BAW58" s="51"/>
      <c r="BAX58" s="51"/>
      <c r="BAY58" s="51"/>
      <c r="BAZ58" s="51"/>
      <c r="BBA58" s="51"/>
      <c r="BBB58" s="51"/>
      <c r="BBC58" s="51"/>
      <c r="BBD58" s="51"/>
      <c r="BBE58" s="51"/>
      <c r="BBF58" s="51"/>
      <c r="BBG58" s="51"/>
      <c r="BBH58" s="51"/>
      <c r="BBI58" s="51"/>
      <c r="BBJ58" s="51"/>
      <c r="BBK58" s="51"/>
      <c r="BBL58" s="51"/>
      <c r="BBM58" s="51"/>
      <c r="BBN58" s="51"/>
      <c r="BBO58" s="51"/>
      <c r="BBP58" s="51"/>
      <c r="BBQ58" s="51"/>
      <c r="BBR58" s="51"/>
      <c r="BBS58" s="51"/>
      <c r="BBT58" s="51"/>
      <c r="BBU58" s="51"/>
      <c r="BBV58" s="51"/>
      <c r="BBW58" s="51"/>
      <c r="BBX58" s="51"/>
      <c r="BBY58" s="51"/>
      <c r="BBZ58" s="51"/>
      <c r="BCA58" s="51"/>
      <c r="BCB58" s="51"/>
      <c r="BCC58" s="51"/>
      <c r="BCD58" s="51"/>
      <c r="BCE58" s="51"/>
      <c r="BCF58" s="51"/>
      <c r="BCG58" s="51"/>
      <c r="BCH58" s="51"/>
      <c r="BCI58" s="51"/>
      <c r="BCJ58" s="51"/>
      <c r="BCK58" s="51"/>
      <c r="BCL58" s="51"/>
      <c r="BCM58" s="51"/>
      <c r="BCN58" s="51"/>
      <c r="BCO58" s="51"/>
      <c r="BCP58" s="51"/>
      <c r="BCQ58" s="51"/>
      <c r="BCR58" s="51"/>
      <c r="BCS58" s="51"/>
    </row>
    <row r="59" s="7" customFormat="1" spans="1:1449">
      <c r="A59" s="30" t="s">
        <v>69</v>
      </c>
      <c r="B59" s="31" t="s">
        <v>141</v>
      </c>
      <c r="E59" s="7">
        <v>1</v>
      </c>
      <c r="F59" s="7" t="s">
        <v>197</v>
      </c>
      <c r="G59" s="32">
        <v>19041012</v>
      </c>
      <c r="H59" s="7">
        <f t="shared" si="13"/>
        <v>360000</v>
      </c>
      <c r="K59" s="8">
        <v>14</v>
      </c>
      <c r="L59" s="8">
        <f t="shared" si="14"/>
        <v>50400</v>
      </c>
      <c r="M59" s="8">
        <f t="shared" si="15"/>
        <v>14</v>
      </c>
      <c r="N59" s="8">
        <f>L59</f>
        <v>50400</v>
      </c>
      <c r="O59" s="7" t="s">
        <v>200</v>
      </c>
      <c r="P59" s="7" t="s">
        <v>204</v>
      </c>
      <c r="Q59" s="50">
        <v>12</v>
      </c>
      <c r="R59" s="7">
        <v>20</v>
      </c>
      <c r="S59" s="7">
        <f>H59*R59%</f>
        <v>72000</v>
      </c>
      <c r="U59" s="50">
        <v>30000</v>
      </c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  <c r="IW59" s="51"/>
      <c r="IX59" s="51"/>
      <c r="IY59" s="51"/>
      <c r="IZ59" s="51"/>
      <c r="JA59" s="51"/>
      <c r="JB59" s="51"/>
      <c r="JC59" s="51"/>
      <c r="JD59" s="51"/>
      <c r="JE59" s="51"/>
      <c r="JF59" s="51"/>
      <c r="JG59" s="51"/>
      <c r="JH59" s="51"/>
      <c r="JI59" s="51"/>
      <c r="JJ59" s="51"/>
      <c r="JK59" s="51"/>
      <c r="JL59" s="51"/>
      <c r="JM59" s="51"/>
      <c r="JN59" s="51"/>
      <c r="JO59" s="51"/>
      <c r="JP59" s="51"/>
      <c r="JQ59" s="51"/>
      <c r="JR59" s="51"/>
      <c r="JS59" s="51"/>
      <c r="JT59" s="51"/>
      <c r="JU59" s="51"/>
      <c r="JV59" s="51"/>
      <c r="JW59" s="51"/>
      <c r="JX59" s="51"/>
      <c r="JY59" s="51"/>
      <c r="JZ59" s="51"/>
      <c r="KA59" s="51"/>
      <c r="KB59" s="51"/>
      <c r="KC59" s="51"/>
      <c r="KD59" s="51"/>
      <c r="KE59" s="51"/>
      <c r="KF59" s="51"/>
      <c r="KG59" s="51"/>
      <c r="KH59" s="51"/>
      <c r="KI59" s="51"/>
      <c r="KJ59" s="51"/>
      <c r="KK59" s="51"/>
      <c r="KL59" s="51"/>
      <c r="KM59" s="51"/>
      <c r="KN59" s="51"/>
      <c r="KO59" s="51"/>
      <c r="KP59" s="51"/>
      <c r="KQ59" s="51"/>
      <c r="KR59" s="51"/>
      <c r="KS59" s="51"/>
      <c r="KT59" s="51"/>
      <c r="KU59" s="51"/>
      <c r="KV59" s="51"/>
      <c r="KW59" s="51"/>
      <c r="KX59" s="51"/>
      <c r="KY59" s="51"/>
      <c r="KZ59" s="51"/>
      <c r="LA59" s="51"/>
      <c r="LB59" s="51"/>
      <c r="LC59" s="51"/>
      <c r="LD59" s="51"/>
      <c r="LE59" s="51"/>
      <c r="LF59" s="51"/>
      <c r="LG59" s="51"/>
      <c r="LH59" s="51"/>
      <c r="LI59" s="51"/>
      <c r="LJ59" s="51"/>
      <c r="LK59" s="51"/>
      <c r="LL59" s="51"/>
      <c r="LM59" s="51"/>
      <c r="LN59" s="51"/>
      <c r="LO59" s="51"/>
      <c r="LP59" s="51"/>
      <c r="LQ59" s="51"/>
      <c r="LR59" s="51"/>
      <c r="LS59" s="51"/>
      <c r="LT59" s="51"/>
      <c r="LU59" s="51"/>
      <c r="LV59" s="51"/>
      <c r="LW59" s="51"/>
      <c r="LX59" s="51"/>
      <c r="LY59" s="51"/>
      <c r="LZ59" s="51"/>
      <c r="MA59" s="51"/>
      <c r="MB59" s="51"/>
      <c r="MC59" s="51"/>
      <c r="MD59" s="51"/>
      <c r="ME59" s="51"/>
      <c r="MF59" s="51"/>
      <c r="MG59" s="51"/>
      <c r="MH59" s="51"/>
      <c r="MI59" s="51"/>
      <c r="MJ59" s="51"/>
      <c r="MK59" s="51"/>
      <c r="ML59" s="51"/>
      <c r="MM59" s="51"/>
      <c r="MN59" s="51"/>
      <c r="MO59" s="51"/>
      <c r="MP59" s="51"/>
      <c r="MQ59" s="51"/>
      <c r="MR59" s="51"/>
      <c r="MS59" s="51"/>
      <c r="MT59" s="51"/>
      <c r="MU59" s="51"/>
      <c r="MV59" s="51"/>
      <c r="MW59" s="51"/>
      <c r="MX59" s="51"/>
      <c r="MY59" s="51"/>
      <c r="MZ59" s="51"/>
      <c r="NA59" s="51"/>
      <c r="NB59" s="51"/>
      <c r="NC59" s="51"/>
      <c r="ND59" s="51"/>
      <c r="NE59" s="51"/>
      <c r="NF59" s="51"/>
      <c r="NG59" s="51"/>
      <c r="NH59" s="51"/>
      <c r="NI59" s="51"/>
      <c r="NJ59" s="51"/>
      <c r="NK59" s="51"/>
      <c r="NL59" s="51"/>
      <c r="NM59" s="51"/>
      <c r="NN59" s="51"/>
      <c r="NO59" s="51"/>
      <c r="NP59" s="51"/>
      <c r="NQ59" s="51"/>
      <c r="NR59" s="51"/>
      <c r="NS59" s="51"/>
      <c r="NT59" s="51"/>
      <c r="NU59" s="51"/>
      <c r="NV59" s="51"/>
      <c r="NW59" s="51"/>
      <c r="NX59" s="51"/>
      <c r="NY59" s="51"/>
      <c r="NZ59" s="51"/>
      <c r="OA59" s="51"/>
      <c r="OB59" s="51"/>
      <c r="OC59" s="51"/>
      <c r="OD59" s="51"/>
      <c r="OE59" s="51"/>
      <c r="OF59" s="51"/>
      <c r="OG59" s="51"/>
      <c r="OH59" s="51"/>
      <c r="OI59" s="51"/>
      <c r="OJ59" s="51"/>
      <c r="OK59" s="51"/>
      <c r="OL59" s="51"/>
      <c r="OM59" s="51"/>
      <c r="ON59" s="51"/>
      <c r="OO59" s="51"/>
      <c r="OP59" s="51"/>
      <c r="OQ59" s="51"/>
      <c r="OR59" s="51"/>
      <c r="OS59" s="51"/>
      <c r="OT59" s="51"/>
      <c r="OU59" s="51"/>
      <c r="OV59" s="51"/>
      <c r="OW59" s="51"/>
      <c r="OX59" s="51"/>
      <c r="OY59" s="51"/>
      <c r="OZ59" s="51"/>
      <c r="PA59" s="51"/>
      <c r="PB59" s="51"/>
      <c r="PC59" s="51"/>
      <c r="PD59" s="51"/>
      <c r="PE59" s="51"/>
      <c r="PF59" s="51"/>
      <c r="PG59" s="51"/>
      <c r="PH59" s="51"/>
      <c r="PI59" s="51"/>
      <c r="PJ59" s="51"/>
      <c r="PK59" s="51"/>
      <c r="PL59" s="51"/>
      <c r="PM59" s="51"/>
      <c r="PN59" s="51"/>
      <c r="PO59" s="51"/>
      <c r="PP59" s="51"/>
      <c r="PQ59" s="51"/>
      <c r="PR59" s="51"/>
      <c r="PS59" s="51"/>
      <c r="PT59" s="51"/>
      <c r="PU59" s="51"/>
      <c r="PV59" s="51"/>
      <c r="PW59" s="51"/>
      <c r="PX59" s="51"/>
      <c r="PY59" s="51"/>
      <c r="PZ59" s="51"/>
      <c r="QA59" s="51"/>
      <c r="QB59" s="51"/>
      <c r="QC59" s="51"/>
      <c r="QD59" s="51"/>
      <c r="QE59" s="51"/>
      <c r="QF59" s="51"/>
      <c r="QG59" s="51"/>
      <c r="QH59" s="51"/>
      <c r="QI59" s="51"/>
      <c r="QJ59" s="51"/>
      <c r="QK59" s="51"/>
      <c r="QL59" s="51"/>
      <c r="QM59" s="51"/>
      <c r="QN59" s="51"/>
      <c r="QO59" s="51"/>
      <c r="QP59" s="51"/>
      <c r="QQ59" s="51"/>
      <c r="QR59" s="51"/>
      <c r="QS59" s="51"/>
      <c r="QT59" s="51"/>
      <c r="QU59" s="51"/>
      <c r="QV59" s="51"/>
      <c r="QW59" s="51"/>
      <c r="QX59" s="51"/>
      <c r="QY59" s="51"/>
      <c r="QZ59" s="51"/>
      <c r="RA59" s="51"/>
      <c r="RB59" s="51"/>
      <c r="RC59" s="51"/>
      <c r="RD59" s="51"/>
      <c r="RE59" s="51"/>
      <c r="RF59" s="51"/>
      <c r="RG59" s="51"/>
      <c r="RH59" s="51"/>
      <c r="RI59" s="51"/>
      <c r="RJ59" s="51"/>
      <c r="RK59" s="51"/>
      <c r="RL59" s="51"/>
      <c r="RM59" s="51"/>
      <c r="RN59" s="51"/>
      <c r="RO59" s="51"/>
      <c r="RP59" s="51"/>
      <c r="RQ59" s="51"/>
      <c r="RR59" s="51"/>
      <c r="RS59" s="51"/>
      <c r="RT59" s="51"/>
      <c r="RU59" s="51"/>
      <c r="RV59" s="51"/>
      <c r="RW59" s="51"/>
      <c r="RX59" s="51"/>
      <c r="RY59" s="51"/>
      <c r="RZ59" s="51"/>
      <c r="SA59" s="51"/>
      <c r="SB59" s="51"/>
      <c r="SC59" s="51"/>
      <c r="SD59" s="51"/>
      <c r="SE59" s="51"/>
      <c r="SF59" s="51"/>
      <c r="SG59" s="51"/>
      <c r="SH59" s="51"/>
      <c r="SI59" s="51"/>
      <c r="SJ59" s="51"/>
      <c r="SK59" s="51"/>
      <c r="SL59" s="51"/>
      <c r="SM59" s="51"/>
      <c r="SN59" s="51"/>
      <c r="SO59" s="51"/>
      <c r="SP59" s="51"/>
      <c r="SQ59" s="51"/>
      <c r="SR59" s="51"/>
      <c r="SS59" s="51"/>
      <c r="ST59" s="51"/>
      <c r="SU59" s="51"/>
      <c r="SV59" s="51"/>
      <c r="SW59" s="51"/>
      <c r="SX59" s="51"/>
      <c r="SY59" s="51"/>
      <c r="SZ59" s="51"/>
      <c r="TA59" s="51"/>
      <c r="TB59" s="51"/>
      <c r="TC59" s="51"/>
      <c r="TD59" s="51"/>
      <c r="TE59" s="51"/>
      <c r="TF59" s="51"/>
      <c r="TG59" s="51"/>
      <c r="TH59" s="51"/>
      <c r="TI59" s="51"/>
      <c r="TJ59" s="51"/>
      <c r="TK59" s="51"/>
      <c r="TL59" s="51"/>
      <c r="TM59" s="51"/>
      <c r="TN59" s="51"/>
      <c r="TO59" s="51"/>
      <c r="TP59" s="51"/>
      <c r="TQ59" s="51"/>
      <c r="TR59" s="51"/>
      <c r="TS59" s="51"/>
      <c r="TT59" s="51"/>
      <c r="TU59" s="51"/>
      <c r="TV59" s="51"/>
      <c r="TW59" s="51"/>
      <c r="TX59" s="51"/>
      <c r="TY59" s="51"/>
      <c r="TZ59" s="51"/>
      <c r="UA59" s="51"/>
      <c r="UB59" s="51"/>
      <c r="UC59" s="51"/>
      <c r="UD59" s="51"/>
      <c r="UE59" s="51"/>
      <c r="UF59" s="51"/>
      <c r="UG59" s="51"/>
      <c r="UH59" s="51"/>
      <c r="UI59" s="51"/>
      <c r="UJ59" s="51"/>
      <c r="UK59" s="51"/>
      <c r="UL59" s="51"/>
      <c r="UM59" s="51"/>
      <c r="UN59" s="51"/>
      <c r="UO59" s="51"/>
      <c r="UP59" s="51"/>
      <c r="UQ59" s="51"/>
      <c r="UR59" s="51"/>
      <c r="US59" s="51"/>
      <c r="UT59" s="51"/>
      <c r="UU59" s="51"/>
      <c r="UV59" s="51"/>
      <c r="UW59" s="51"/>
      <c r="UX59" s="51"/>
      <c r="UY59" s="51"/>
      <c r="UZ59" s="51"/>
      <c r="VA59" s="51"/>
      <c r="VB59" s="51"/>
      <c r="VC59" s="51"/>
      <c r="VD59" s="51"/>
      <c r="VE59" s="51"/>
      <c r="VF59" s="51"/>
      <c r="VG59" s="51"/>
      <c r="VH59" s="51"/>
      <c r="VI59" s="51"/>
      <c r="VJ59" s="51"/>
      <c r="VK59" s="51"/>
      <c r="VL59" s="51"/>
      <c r="VM59" s="51"/>
      <c r="VN59" s="51"/>
      <c r="VO59" s="51"/>
      <c r="VP59" s="51"/>
      <c r="VQ59" s="51"/>
      <c r="VR59" s="51"/>
      <c r="VS59" s="51"/>
      <c r="VT59" s="51"/>
      <c r="VU59" s="51"/>
      <c r="VV59" s="51"/>
      <c r="VW59" s="51"/>
      <c r="VX59" s="51"/>
      <c r="VY59" s="51"/>
      <c r="VZ59" s="51"/>
      <c r="WA59" s="51"/>
      <c r="WB59" s="51"/>
      <c r="WC59" s="51"/>
      <c r="WD59" s="51"/>
      <c r="WE59" s="51"/>
      <c r="WF59" s="51"/>
      <c r="WG59" s="51"/>
      <c r="WH59" s="51"/>
      <c r="WI59" s="51"/>
      <c r="WJ59" s="51"/>
      <c r="WK59" s="51"/>
      <c r="WL59" s="51"/>
      <c r="WM59" s="51"/>
      <c r="WN59" s="51"/>
      <c r="WO59" s="51"/>
      <c r="WP59" s="51"/>
      <c r="WQ59" s="51"/>
      <c r="WR59" s="51"/>
      <c r="WS59" s="51"/>
      <c r="WT59" s="51"/>
      <c r="WU59" s="51"/>
      <c r="WV59" s="51"/>
      <c r="WW59" s="51"/>
      <c r="WX59" s="51"/>
      <c r="WY59" s="51"/>
      <c r="WZ59" s="51"/>
      <c r="XA59" s="51"/>
      <c r="XB59" s="51"/>
      <c r="XC59" s="51"/>
      <c r="XD59" s="51"/>
      <c r="XE59" s="51"/>
      <c r="XF59" s="51"/>
      <c r="XG59" s="51"/>
      <c r="XH59" s="51"/>
      <c r="XI59" s="51"/>
      <c r="XJ59" s="51"/>
      <c r="XK59" s="51"/>
      <c r="XL59" s="51"/>
      <c r="XM59" s="51"/>
      <c r="XN59" s="51"/>
      <c r="XO59" s="51"/>
      <c r="XP59" s="51"/>
      <c r="XQ59" s="51"/>
      <c r="XR59" s="51"/>
      <c r="XS59" s="51"/>
      <c r="XT59" s="51"/>
      <c r="XU59" s="51"/>
      <c r="XV59" s="51"/>
      <c r="XW59" s="51"/>
      <c r="XX59" s="51"/>
      <c r="XY59" s="51"/>
      <c r="XZ59" s="51"/>
      <c r="YA59" s="51"/>
      <c r="YB59" s="51"/>
      <c r="YC59" s="51"/>
      <c r="YD59" s="51"/>
      <c r="YE59" s="51"/>
      <c r="YF59" s="51"/>
      <c r="YG59" s="51"/>
      <c r="YH59" s="51"/>
      <c r="YI59" s="51"/>
      <c r="YJ59" s="51"/>
      <c r="YK59" s="51"/>
      <c r="YL59" s="51"/>
      <c r="YM59" s="51"/>
      <c r="YN59" s="51"/>
      <c r="YO59" s="51"/>
      <c r="YP59" s="51"/>
      <c r="YQ59" s="51"/>
      <c r="YR59" s="51"/>
      <c r="YS59" s="51"/>
      <c r="YT59" s="51"/>
      <c r="YU59" s="51"/>
      <c r="YV59" s="51"/>
      <c r="YW59" s="51"/>
      <c r="YX59" s="51"/>
      <c r="YY59" s="51"/>
      <c r="YZ59" s="51"/>
      <c r="ZA59" s="51"/>
      <c r="ZB59" s="51"/>
      <c r="ZC59" s="51"/>
      <c r="ZD59" s="51"/>
      <c r="ZE59" s="51"/>
      <c r="ZF59" s="51"/>
      <c r="ZG59" s="51"/>
      <c r="ZH59" s="51"/>
      <c r="ZI59" s="51"/>
      <c r="ZJ59" s="51"/>
      <c r="ZK59" s="51"/>
      <c r="ZL59" s="51"/>
      <c r="ZM59" s="51"/>
      <c r="ZN59" s="51"/>
      <c r="ZO59" s="51"/>
      <c r="ZP59" s="51"/>
      <c r="ZQ59" s="51"/>
      <c r="ZR59" s="51"/>
      <c r="ZS59" s="51"/>
      <c r="ZT59" s="51"/>
      <c r="ZU59" s="51"/>
      <c r="ZV59" s="51"/>
      <c r="ZW59" s="51"/>
      <c r="ZX59" s="51"/>
      <c r="ZY59" s="51"/>
      <c r="ZZ59" s="51"/>
      <c r="AAA59" s="51"/>
      <c r="AAB59" s="51"/>
      <c r="AAC59" s="51"/>
      <c r="AAD59" s="51"/>
      <c r="AAE59" s="51"/>
      <c r="AAF59" s="51"/>
      <c r="AAG59" s="51"/>
      <c r="AAH59" s="51"/>
      <c r="AAI59" s="51"/>
      <c r="AAJ59" s="51"/>
      <c r="AAK59" s="51"/>
      <c r="AAL59" s="51"/>
      <c r="AAM59" s="51"/>
      <c r="AAN59" s="51"/>
      <c r="AAO59" s="51"/>
      <c r="AAP59" s="51"/>
      <c r="AAQ59" s="51"/>
      <c r="AAR59" s="51"/>
      <c r="AAS59" s="51"/>
      <c r="AAT59" s="51"/>
      <c r="AAU59" s="51"/>
      <c r="AAV59" s="51"/>
      <c r="AAW59" s="51"/>
      <c r="AAX59" s="51"/>
      <c r="AAY59" s="51"/>
      <c r="AAZ59" s="51"/>
      <c r="ABA59" s="51"/>
      <c r="ABB59" s="51"/>
      <c r="ABC59" s="51"/>
      <c r="ABD59" s="51"/>
      <c r="ABE59" s="51"/>
      <c r="ABF59" s="51"/>
      <c r="ABG59" s="51"/>
      <c r="ABH59" s="51"/>
      <c r="ABI59" s="51"/>
      <c r="ABJ59" s="51"/>
      <c r="ABK59" s="51"/>
      <c r="ABL59" s="51"/>
      <c r="ABM59" s="51"/>
      <c r="ABN59" s="51"/>
      <c r="ABO59" s="51"/>
      <c r="ABP59" s="51"/>
      <c r="ABQ59" s="51"/>
      <c r="ABR59" s="51"/>
      <c r="ABS59" s="51"/>
      <c r="ABT59" s="51"/>
      <c r="ABU59" s="51"/>
      <c r="ABV59" s="51"/>
      <c r="ABW59" s="51"/>
      <c r="ABX59" s="51"/>
      <c r="ABY59" s="51"/>
      <c r="ABZ59" s="51"/>
      <c r="ACA59" s="51"/>
      <c r="ACB59" s="51"/>
      <c r="ACC59" s="51"/>
      <c r="ACD59" s="51"/>
      <c r="ACE59" s="51"/>
      <c r="ACF59" s="51"/>
      <c r="ACG59" s="51"/>
      <c r="ACH59" s="51"/>
      <c r="ACI59" s="51"/>
      <c r="ACJ59" s="51"/>
      <c r="ACK59" s="51"/>
      <c r="ACL59" s="51"/>
      <c r="ACM59" s="51"/>
      <c r="ACN59" s="51"/>
      <c r="ACO59" s="51"/>
      <c r="ACP59" s="51"/>
      <c r="ACQ59" s="51"/>
      <c r="ACR59" s="51"/>
      <c r="ACS59" s="51"/>
      <c r="ACT59" s="51"/>
      <c r="ACU59" s="51"/>
      <c r="ACV59" s="51"/>
      <c r="ACW59" s="51"/>
      <c r="ACX59" s="51"/>
      <c r="ACY59" s="51"/>
      <c r="ACZ59" s="51"/>
      <c r="ADA59" s="51"/>
      <c r="ADB59" s="51"/>
      <c r="ADC59" s="51"/>
      <c r="ADD59" s="51"/>
      <c r="ADE59" s="51"/>
      <c r="ADF59" s="51"/>
      <c r="ADG59" s="51"/>
      <c r="ADH59" s="51"/>
      <c r="ADI59" s="51"/>
      <c r="ADJ59" s="51"/>
      <c r="ADK59" s="51"/>
      <c r="ADL59" s="51"/>
      <c r="ADM59" s="51"/>
      <c r="ADN59" s="51"/>
      <c r="ADO59" s="51"/>
      <c r="ADP59" s="51"/>
      <c r="ADQ59" s="51"/>
      <c r="ADR59" s="51"/>
      <c r="ADS59" s="51"/>
      <c r="ADT59" s="51"/>
      <c r="ADU59" s="51"/>
      <c r="ADV59" s="51"/>
      <c r="ADW59" s="51"/>
      <c r="ADX59" s="51"/>
      <c r="ADY59" s="51"/>
      <c r="ADZ59" s="51"/>
      <c r="AEA59" s="51"/>
      <c r="AEB59" s="51"/>
      <c r="AEC59" s="51"/>
      <c r="AED59" s="51"/>
      <c r="AEE59" s="51"/>
      <c r="AEF59" s="51"/>
      <c r="AEG59" s="51"/>
      <c r="AEH59" s="51"/>
      <c r="AEI59" s="51"/>
      <c r="AEJ59" s="51"/>
      <c r="AEK59" s="51"/>
      <c r="AEL59" s="51"/>
      <c r="AEM59" s="51"/>
      <c r="AEN59" s="51"/>
      <c r="AEO59" s="51"/>
      <c r="AEP59" s="51"/>
      <c r="AEQ59" s="51"/>
      <c r="AER59" s="51"/>
      <c r="AES59" s="51"/>
      <c r="AET59" s="51"/>
      <c r="AEU59" s="51"/>
      <c r="AEV59" s="51"/>
      <c r="AEW59" s="51"/>
      <c r="AEX59" s="51"/>
      <c r="AEY59" s="51"/>
      <c r="AEZ59" s="51"/>
      <c r="AFA59" s="51"/>
      <c r="AFB59" s="51"/>
      <c r="AFC59" s="51"/>
      <c r="AFD59" s="51"/>
      <c r="AFE59" s="51"/>
      <c r="AFF59" s="51"/>
      <c r="AFG59" s="51"/>
      <c r="AFH59" s="51"/>
      <c r="AFI59" s="51"/>
      <c r="AFJ59" s="51"/>
      <c r="AFK59" s="51"/>
      <c r="AFL59" s="51"/>
      <c r="AFM59" s="51"/>
      <c r="AFN59" s="51"/>
      <c r="AFO59" s="51"/>
      <c r="AFP59" s="51"/>
      <c r="AFQ59" s="51"/>
      <c r="AFR59" s="51"/>
      <c r="AFS59" s="51"/>
      <c r="AFT59" s="51"/>
      <c r="AFU59" s="51"/>
      <c r="AFV59" s="51"/>
      <c r="AFW59" s="51"/>
      <c r="AFX59" s="51"/>
      <c r="AFY59" s="51"/>
      <c r="AFZ59" s="51"/>
      <c r="AGA59" s="51"/>
      <c r="AGB59" s="51"/>
      <c r="AGC59" s="51"/>
      <c r="AGD59" s="51"/>
      <c r="AGE59" s="51"/>
      <c r="AGF59" s="51"/>
      <c r="AGG59" s="51"/>
      <c r="AGH59" s="51"/>
      <c r="AGI59" s="51"/>
      <c r="AGJ59" s="51"/>
      <c r="AGK59" s="51"/>
      <c r="AGL59" s="51"/>
      <c r="AGM59" s="51"/>
      <c r="AGN59" s="51"/>
      <c r="AGO59" s="51"/>
      <c r="AGP59" s="51"/>
      <c r="AGQ59" s="51"/>
      <c r="AGR59" s="51"/>
      <c r="AGS59" s="51"/>
      <c r="AGT59" s="51"/>
      <c r="AGU59" s="51"/>
      <c r="AGV59" s="51"/>
      <c r="AGW59" s="51"/>
      <c r="AGX59" s="51"/>
      <c r="AGY59" s="51"/>
      <c r="AGZ59" s="51"/>
      <c r="AHA59" s="51"/>
      <c r="AHB59" s="51"/>
      <c r="AHC59" s="51"/>
      <c r="AHD59" s="51"/>
      <c r="AHE59" s="51"/>
      <c r="AHF59" s="51"/>
      <c r="AHG59" s="51"/>
      <c r="AHH59" s="51"/>
      <c r="AHI59" s="51"/>
      <c r="AHJ59" s="51"/>
      <c r="AHK59" s="51"/>
      <c r="AHL59" s="51"/>
      <c r="AHM59" s="51"/>
      <c r="AHN59" s="51"/>
      <c r="AHO59" s="51"/>
      <c r="AHP59" s="51"/>
      <c r="AHQ59" s="51"/>
      <c r="AHR59" s="51"/>
      <c r="AHS59" s="51"/>
      <c r="AHT59" s="51"/>
      <c r="AHU59" s="51"/>
      <c r="AHV59" s="51"/>
      <c r="AHW59" s="51"/>
      <c r="AHX59" s="51"/>
      <c r="AHY59" s="51"/>
      <c r="AHZ59" s="51"/>
      <c r="AIA59" s="51"/>
      <c r="AIB59" s="51"/>
      <c r="AIC59" s="51"/>
      <c r="AID59" s="51"/>
      <c r="AIE59" s="51"/>
      <c r="AIF59" s="51"/>
      <c r="AIG59" s="51"/>
      <c r="AIH59" s="51"/>
      <c r="AII59" s="51"/>
      <c r="AIJ59" s="51"/>
      <c r="AIK59" s="51"/>
      <c r="AIL59" s="51"/>
      <c r="AIM59" s="51"/>
      <c r="AIN59" s="51"/>
      <c r="AIO59" s="51"/>
      <c r="AIP59" s="51"/>
      <c r="AIQ59" s="51"/>
      <c r="AIR59" s="51"/>
      <c r="AIS59" s="51"/>
      <c r="AIT59" s="51"/>
      <c r="AIU59" s="51"/>
      <c r="AIV59" s="51"/>
      <c r="AIW59" s="51"/>
      <c r="AIX59" s="51"/>
      <c r="AIY59" s="51"/>
      <c r="AIZ59" s="51"/>
      <c r="AJA59" s="51"/>
      <c r="AJB59" s="51"/>
      <c r="AJC59" s="51"/>
      <c r="AJD59" s="51"/>
      <c r="AJE59" s="51"/>
      <c r="AJF59" s="51"/>
      <c r="AJG59" s="51"/>
      <c r="AJH59" s="51"/>
      <c r="AJI59" s="51"/>
      <c r="AJJ59" s="51"/>
      <c r="AJK59" s="51"/>
      <c r="AJL59" s="51"/>
      <c r="AJM59" s="51"/>
      <c r="AJN59" s="51"/>
      <c r="AJO59" s="51"/>
      <c r="AJP59" s="51"/>
      <c r="AJQ59" s="51"/>
      <c r="AJR59" s="51"/>
      <c r="AJS59" s="51"/>
      <c r="AJT59" s="51"/>
      <c r="AJU59" s="51"/>
      <c r="AJV59" s="51"/>
      <c r="AJW59" s="51"/>
      <c r="AJX59" s="51"/>
      <c r="AJY59" s="51"/>
      <c r="AJZ59" s="51"/>
      <c r="AKA59" s="51"/>
      <c r="AKB59" s="51"/>
      <c r="AKC59" s="51"/>
      <c r="AKD59" s="51"/>
      <c r="AKE59" s="51"/>
      <c r="AKF59" s="51"/>
      <c r="AKG59" s="51"/>
      <c r="AKH59" s="51"/>
      <c r="AKI59" s="51"/>
      <c r="AKJ59" s="51"/>
      <c r="AKK59" s="51"/>
      <c r="AKL59" s="51"/>
      <c r="AKM59" s="51"/>
      <c r="AKN59" s="51"/>
      <c r="AKO59" s="51"/>
      <c r="AKP59" s="51"/>
      <c r="AKQ59" s="51"/>
      <c r="AKR59" s="51"/>
      <c r="AKS59" s="51"/>
      <c r="AKT59" s="51"/>
      <c r="AKU59" s="51"/>
      <c r="AKV59" s="51"/>
      <c r="AKW59" s="51"/>
      <c r="AKX59" s="51"/>
      <c r="AKY59" s="51"/>
      <c r="AKZ59" s="51"/>
      <c r="ALA59" s="51"/>
      <c r="ALB59" s="51"/>
      <c r="ALC59" s="51"/>
      <c r="ALD59" s="51"/>
      <c r="ALE59" s="51"/>
      <c r="ALF59" s="51"/>
      <c r="ALG59" s="51"/>
      <c r="ALH59" s="51"/>
      <c r="ALI59" s="51"/>
      <c r="ALJ59" s="51"/>
      <c r="ALK59" s="51"/>
      <c r="ALL59" s="51"/>
      <c r="ALM59" s="51"/>
      <c r="ALN59" s="51"/>
      <c r="ALO59" s="51"/>
      <c r="ALP59" s="51"/>
      <c r="ALQ59" s="51"/>
      <c r="ALR59" s="51"/>
      <c r="ALS59" s="51"/>
      <c r="ALT59" s="51"/>
      <c r="ALU59" s="51"/>
      <c r="ALV59" s="51"/>
      <c r="ALW59" s="51"/>
      <c r="ALX59" s="51"/>
      <c r="ALY59" s="51"/>
      <c r="ALZ59" s="51"/>
      <c r="AMA59" s="51"/>
      <c r="AMB59" s="51"/>
      <c r="AMC59" s="51"/>
      <c r="AMD59" s="51"/>
      <c r="AME59" s="51"/>
      <c r="AMF59" s="51"/>
      <c r="AMG59" s="51"/>
      <c r="AMH59" s="51"/>
      <c r="AMI59" s="51"/>
      <c r="AMJ59" s="51"/>
      <c r="AMK59" s="51"/>
      <c r="AML59" s="51"/>
      <c r="AMM59" s="51"/>
      <c r="AMN59" s="51"/>
      <c r="AMO59" s="51"/>
      <c r="AMP59" s="51"/>
      <c r="AMQ59" s="51"/>
      <c r="AMR59" s="51"/>
      <c r="AMS59" s="51"/>
      <c r="AMT59" s="51"/>
      <c r="AMU59" s="51"/>
      <c r="AMV59" s="51"/>
      <c r="AMW59" s="51"/>
      <c r="AMX59" s="51"/>
      <c r="AMY59" s="51"/>
      <c r="AMZ59" s="51"/>
      <c r="ANA59" s="51"/>
      <c r="ANB59" s="51"/>
      <c r="ANC59" s="51"/>
      <c r="AND59" s="51"/>
      <c r="ANE59" s="51"/>
      <c r="ANF59" s="51"/>
      <c r="ANG59" s="51"/>
      <c r="ANH59" s="51"/>
      <c r="ANI59" s="51"/>
      <c r="ANJ59" s="51"/>
      <c r="ANK59" s="51"/>
      <c r="ANL59" s="51"/>
      <c r="ANM59" s="51"/>
      <c r="ANN59" s="51"/>
      <c r="ANO59" s="51"/>
      <c r="ANP59" s="51"/>
      <c r="ANQ59" s="51"/>
      <c r="ANR59" s="51"/>
      <c r="ANS59" s="51"/>
      <c r="ANT59" s="51"/>
      <c r="ANU59" s="51"/>
      <c r="ANV59" s="51"/>
      <c r="ANW59" s="51"/>
      <c r="ANX59" s="51"/>
      <c r="ANY59" s="51"/>
      <c r="ANZ59" s="51"/>
      <c r="AOA59" s="51"/>
      <c r="AOB59" s="51"/>
      <c r="AOC59" s="51"/>
      <c r="AOD59" s="51"/>
      <c r="AOE59" s="51"/>
      <c r="AOF59" s="51"/>
      <c r="AOG59" s="51"/>
      <c r="AOH59" s="51"/>
      <c r="AOI59" s="51"/>
      <c r="AOJ59" s="51"/>
      <c r="AOK59" s="51"/>
      <c r="AOL59" s="51"/>
      <c r="AOM59" s="51"/>
      <c r="AON59" s="51"/>
      <c r="AOO59" s="51"/>
      <c r="AOP59" s="51"/>
      <c r="AOQ59" s="51"/>
      <c r="AOR59" s="51"/>
      <c r="AOS59" s="51"/>
      <c r="AOT59" s="51"/>
      <c r="AOU59" s="51"/>
      <c r="AOV59" s="51"/>
      <c r="AOW59" s="51"/>
      <c r="AOX59" s="51"/>
      <c r="AOY59" s="51"/>
      <c r="AOZ59" s="51"/>
      <c r="APA59" s="51"/>
      <c r="APB59" s="51"/>
      <c r="APC59" s="51"/>
      <c r="APD59" s="51"/>
      <c r="APE59" s="51"/>
      <c r="APF59" s="51"/>
      <c r="APG59" s="51"/>
      <c r="APH59" s="51"/>
      <c r="API59" s="51"/>
      <c r="APJ59" s="51"/>
      <c r="APK59" s="51"/>
      <c r="APL59" s="51"/>
      <c r="APM59" s="51"/>
      <c r="APN59" s="51"/>
      <c r="APO59" s="51"/>
      <c r="APP59" s="51"/>
      <c r="APQ59" s="51"/>
      <c r="APR59" s="51"/>
      <c r="APS59" s="51"/>
      <c r="APT59" s="51"/>
      <c r="APU59" s="51"/>
      <c r="APV59" s="51"/>
      <c r="APW59" s="51"/>
      <c r="APX59" s="51"/>
      <c r="APY59" s="51"/>
      <c r="APZ59" s="51"/>
      <c r="AQA59" s="51"/>
      <c r="AQB59" s="51"/>
      <c r="AQC59" s="51"/>
      <c r="AQD59" s="51"/>
      <c r="AQE59" s="51"/>
      <c r="AQF59" s="51"/>
      <c r="AQG59" s="51"/>
      <c r="AQH59" s="51"/>
      <c r="AQI59" s="51"/>
      <c r="AQJ59" s="51"/>
      <c r="AQK59" s="51"/>
      <c r="AQL59" s="51"/>
      <c r="AQM59" s="51"/>
      <c r="AQN59" s="51"/>
      <c r="AQO59" s="51"/>
      <c r="AQP59" s="51"/>
      <c r="AQQ59" s="51"/>
      <c r="AQR59" s="51"/>
      <c r="AQS59" s="51"/>
      <c r="AQT59" s="51"/>
      <c r="AQU59" s="51"/>
      <c r="AQV59" s="51"/>
      <c r="AQW59" s="51"/>
      <c r="AQX59" s="51"/>
      <c r="AQY59" s="51"/>
      <c r="AQZ59" s="51"/>
      <c r="ARA59" s="51"/>
      <c r="ARB59" s="51"/>
      <c r="ARC59" s="51"/>
      <c r="ARD59" s="51"/>
      <c r="ARE59" s="51"/>
      <c r="ARF59" s="51"/>
      <c r="ARG59" s="51"/>
      <c r="ARH59" s="51"/>
      <c r="ARI59" s="51"/>
      <c r="ARJ59" s="51"/>
      <c r="ARK59" s="51"/>
      <c r="ARL59" s="51"/>
      <c r="ARM59" s="51"/>
      <c r="ARN59" s="51"/>
      <c r="ARO59" s="51"/>
      <c r="ARP59" s="51"/>
      <c r="ARQ59" s="51"/>
      <c r="ARR59" s="51"/>
      <c r="ARS59" s="51"/>
      <c r="ART59" s="51"/>
      <c r="ARU59" s="51"/>
      <c r="ARV59" s="51"/>
      <c r="ARW59" s="51"/>
      <c r="ARX59" s="51"/>
      <c r="ARY59" s="51"/>
      <c r="ARZ59" s="51"/>
      <c r="ASA59" s="51"/>
      <c r="ASB59" s="51"/>
      <c r="ASC59" s="51"/>
      <c r="ASD59" s="51"/>
      <c r="ASE59" s="51"/>
      <c r="ASF59" s="51"/>
      <c r="ASG59" s="51"/>
      <c r="ASH59" s="51"/>
      <c r="ASI59" s="51"/>
      <c r="ASJ59" s="51"/>
      <c r="ASK59" s="51"/>
      <c r="ASL59" s="51"/>
      <c r="ASM59" s="51"/>
      <c r="ASN59" s="51"/>
      <c r="ASO59" s="51"/>
      <c r="ASP59" s="51"/>
      <c r="ASQ59" s="51"/>
      <c r="ASR59" s="51"/>
      <c r="ASS59" s="51"/>
      <c r="AST59" s="51"/>
      <c r="ASU59" s="51"/>
      <c r="ASV59" s="51"/>
      <c r="ASW59" s="51"/>
      <c r="ASX59" s="51"/>
      <c r="ASY59" s="51"/>
      <c r="ASZ59" s="51"/>
      <c r="ATA59" s="51"/>
      <c r="ATB59" s="51"/>
      <c r="ATC59" s="51"/>
      <c r="ATD59" s="51"/>
      <c r="ATE59" s="51"/>
      <c r="ATF59" s="51"/>
      <c r="ATG59" s="51"/>
      <c r="ATH59" s="51"/>
      <c r="ATI59" s="51"/>
      <c r="ATJ59" s="51"/>
      <c r="ATK59" s="51"/>
      <c r="ATL59" s="51"/>
      <c r="ATM59" s="51"/>
      <c r="ATN59" s="51"/>
      <c r="ATO59" s="51"/>
      <c r="ATP59" s="51"/>
      <c r="ATQ59" s="51"/>
      <c r="ATR59" s="51"/>
      <c r="ATS59" s="51"/>
      <c r="ATT59" s="51"/>
      <c r="ATU59" s="51"/>
      <c r="ATV59" s="51"/>
      <c r="ATW59" s="51"/>
      <c r="ATX59" s="51"/>
      <c r="ATY59" s="51"/>
      <c r="ATZ59" s="51"/>
      <c r="AUA59" s="51"/>
      <c r="AUB59" s="51"/>
      <c r="AUC59" s="51"/>
      <c r="AUD59" s="51"/>
      <c r="AUE59" s="51"/>
      <c r="AUF59" s="51"/>
      <c r="AUG59" s="51"/>
      <c r="AUH59" s="51"/>
      <c r="AUI59" s="51"/>
      <c r="AUJ59" s="51"/>
      <c r="AUK59" s="51"/>
      <c r="AUL59" s="51"/>
      <c r="AUM59" s="51"/>
      <c r="AUN59" s="51"/>
      <c r="AUO59" s="51"/>
      <c r="AUP59" s="51"/>
      <c r="AUQ59" s="51"/>
      <c r="AUR59" s="51"/>
      <c r="AUS59" s="51"/>
      <c r="AUT59" s="51"/>
      <c r="AUU59" s="51"/>
      <c r="AUV59" s="51"/>
      <c r="AUW59" s="51"/>
      <c r="AUX59" s="51"/>
      <c r="AUY59" s="51"/>
      <c r="AUZ59" s="51"/>
      <c r="AVA59" s="51"/>
      <c r="AVB59" s="51"/>
      <c r="AVC59" s="51"/>
      <c r="AVD59" s="51"/>
      <c r="AVE59" s="51"/>
      <c r="AVF59" s="51"/>
      <c r="AVG59" s="51"/>
      <c r="AVH59" s="51"/>
      <c r="AVI59" s="51"/>
      <c r="AVJ59" s="51"/>
      <c r="AVK59" s="51"/>
      <c r="AVL59" s="51"/>
      <c r="AVM59" s="51"/>
      <c r="AVN59" s="51"/>
      <c r="AVO59" s="51"/>
      <c r="AVP59" s="51"/>
      <c r="AVQ59" s="51"/>
      <c r="AVR59" s="51"/>
      <c r="AVS59" s="51"/>
      <c r="AVT59" s="51"/>
      <c r="AVU59" s="51"/>
      <c r="AVV59" s="51"/>
      <c r="AVW59" s="51"/>
      <c r="AVX59" s="51"/>
      <c r="AVY59" s="51"/>
      <c r="AVZ59" s="51"/>
      <c r="AWA59" s="51"/>
      <c r="AWB59" s="51"/>
      <c r="AWC59" s="51"/>
      <c r="AWD59" s="51"/>
      <c r="AWE59" s="51"/>
      <c r="AWF59" s="51"/>
      <c r="AWG59" s="51"/>
      <c r="AWH59" s="51"/>
      <c r="AWI59" s="51"/>
      <c r="AWJ59" s="51"/>
      <c r="AWK59" s="51"/>
      <c r="AWL59" s="51"/>
      <c r="AWM59" s="51"/>
      <c r="AWN59" s="51"/>
      <c r="AWO59" s="51"/>
      <c r="AWP59" s="51"/>
      <c r="AWQ59" s="51"/>
      <c r="AWR59" s="51"/>
      <c r="AWS59" s="51"/>
      <c r="AWT59" s="51"/>
      <c r="AWU59" s="51"/>
      <c r="AWV59" s="51"/>
      <c r="AWW59" s="51"/>
      <c r="AWX59" s="51"/>
      <c r="AWY59" s="51"/>
      <c r="AWZ59" s="51"/>
      <c r="AXA59" s="51"/>
      <c r="AXB59" s="51"/>
      <c r="AXC59" s="51"/>
      <c r="AXD59" s="51"/>
      <c r="AXE59" s="51"/>
      <c r="AXF59" s="51"/>
      <c r="AXG59" s="51"/>
      <c r="AXH59" s="51"/>
      <c r="AXI59" s="51"/>
      <c r="AXJ59" s="51"/>
      <c r="AXK59" s="51"/>
      <c r="AXL59" s="51"/>
      <c r="AXM59" s="51"/>
      <c r="AXN59" s="51"/>
      <c r="AXO59" s="51"/>
      <c r="AXP59" s="51"/>
      <c r="AXQ59" s="51"/>
      <c r="AXR59" s="51"/>
      <c r="AXS59" s="51"/>
      <c r="AXT59" s="51"/>
      <c r="AXU59" s="51"/>
      <c r="AXV59" s="51"/>
      <c r="AXW59" s="51"/>
      <c r="AXX59" s="51"/>
      <c r="AXY59" s="51"/>
      <c r="AXZ59" s="51"/>
      <c r="AYA59" s="51"/>
      <c r="AYB59" s="51"/>
      <c r="AYC59" s="51"/>
      <c r="AYD59" s="51"/>
      <c r="AYE59" s="51"/>
      <c r="AYF59" s="51"/>
      <c r="AYG59" s="51"/>
      <c r="AYH59" s="51"/>
      <c r="AYI59" s="51"/>
      <c r="AYJ59" s="51"/>
      <c r="AYK59" s="51"/>
      <c r="AYL59" s="51"/>
      <c r="AYM59" s="51"/>
      <c r="AYN59" s="51"/>
      <c r="AYO59" s="51"/>
      <c r="AYP59" s="51"/>
      <c r="AYQ59" s="51"/>
      <c r="AYR59" s="51"/>
      <c r="AYS59" s="51"/>
      <c r="AYT59" s="51"/>
      <c r="AYU59" s="51"/>
      <c r="AYV59" s="51"/>
      <c r="AYW59" s="51"/>
      <c r="AYX59" s="51"/>
      <c r="AYY59" s="51"/>
      <c r="AYZ59" s="51"/>
      <c r="AZA59" s="51"/>
      <c r="AZB59" s="51"/>
      <c r="AZC59" s="51"/>
      <c r="AZD59" s="51"/>
      <c r="AZE59" s="51"/>
      <c r="AZF59" s="51"/>
      <c r="AZG59" s="51"/>
      <c r="AZH59" s="51"/>
      <c r="AZI59" s="51"/>
      <c r="AZJ59" s="51"/>
      <c r="AZK59" s="51"/>
      <c r="AZL59" s="51"/>
      <c r="AZM59" s="51"/>
      <c r="AZN59" s="51"/>
      <c r="AZO59" s="51"/>
      <c r="AZP59" s="51"/>
      <c r="AZQ59" s="51"/>
      <c r="AZR59" s="51"/>
      <c r="AZS59" s="51"/>
      <c r="AZT59" s="51"/>
      <c r="AZU59" s="51"/>
      <c r="AZV59" s="51"/>
      <c r="AZW59" s="51"/>
      <c r="AZX59" s="51"/>
      <c r="AZY59" s="51"/>
      <c r="AZZ59" s="51"/>
      <c r="BAA59" s="51"/>
      <c r="BAB59" s="51"/>
      <c r="BAC59" s="51"/>
      <c r="BAD59" s="51"/>
      <c r="BAE59" s="51"/>
      <c r="BAF59" s="51"/>
      <c r="BAG59" s="51"/>
      <c r="BAH59" s="51"/>
      <c r="BAI59" s="51"/>
      <c r="BAJ59" s="51"/>
      <c r="BAK59" s="51"/>
      <c r="BAL59" s="51"/>
      <c r="BAM59" s="51"/>
      <c r="BAN59" s="51"/>
      <c r="BAO59" s="51"/>
      <c r="BAP59" s="51"/>
      <c r="BAQ59" s="51"/>
      <c r="BAR59" s="51"/>
      <c r="BAS59" s="51"/>
      <c r="BAT59" s="51"/>
      <c r="BAU59" s="51"/>
      <c r="BAV59" s="51"/>
      <c r="BAW59" s="51"/>
      <c r="BAX59" s="51"/>
      <c r="BAY59" s="51"/>
      <c r="BAZ59" s="51"/>
      <c r="BBA59" s="51"/>
      <c r="BBB59" s="51"/>
      <c r="BBC59" s="51"/>
      <c r="BBD59" s="51"/>
      <c r="BBE59" s="51"/>
      <c r="BBF59" s="51"/>
      <c r="BBG59" s="51"/>
      <c r="BBH59" s="51"/>
      <c r="BBI59" s="51"/>
      <c r="BBJ59" s="51"/>
      <c r="BBK59" s="51"/>
      <c r="BBL59" s="51"/>
      <c r="BBM59" s="51"/>
      <c r="BBN59" s="51"/>
      <c r="BBO59" s="51"/>
      <c r="BBP59" s="51"/>
      <c r="BBQ59" s="51"/>
      <c r="BBR59" s="51"/>
      <c r="BBS59" s="51"/>
      <c r="BBT59" s="51"/>
      <c r="BBU59" s="51"/>
      <c r="BBV59" s="51"/>
      <c r="BBW59" s="51"/>
      <c r="BBX59" s="51"/>
      <c r="BBY59" s="51"/>
      <c r="BBZ59" s="51"/>
      <c r="BCA59" s="51"/>
      <c r="BCB59" s="51"/>
      <c r="BCC59" s="51"/>
      <c r="BCD59" s="51"/>
      <c r="BCE59" s="51"/>
      <c r="BCF59" s="51"/>
      <c r="BCG59" s="51"/>
      <c r="BCH59" s="51"/>
      <c r="BCI59" s="51"/>
      <c r="BCJ59" s="51"/>
      <c r="BCK59" s="51"/>
      <c r="BCL59" s="51"/>
      <c r="BCM59" s="51"/>
      <c r="BCN59" s="51"/>
      <c r="BCO59" s="51"/>
      <c r="BCP59" s="51"/>
      <c r="BCQ59" s="51"/>
      <c r="BCR59" s="51"/>
      <c r="BCS59" s="51"/>
    </row>
    <row r="60" s="8" customFormat="1" spans="1:1449">
      <c r="A60" s="33" t="s">
        <v>69</v>
      </c>
      <c r="C60" s="34" t="s">
        <v>144</v>
      </c>
      <c r="E60" s="8">
        <v>1</v>
      </c>
      <c r="F60" s="8" t="s">
        <v>197</v>
      </c>
      <c r="G60" s="35">
        <v>19041010</v>
      </c>
      <c r="H60" s="8">
        <f t="shared" si="13"/>
        <v>60000</v>
      </c>
      <c r="I60" s="8">
        <v>18</v>
      </c>
      <c r="J60" s="8">
        <f t="shared" si="16"/>
        <v>10800</v>
      </c>
      <c r="O60" s="8" t="s">
        <v>200</v>
      </c>
      <c r="P60" s="8" t="s">
        <v>205</v>
      </c>
      <c r="Q60" s="52">
        <v>1</v>
      </c>
      <c r="U60" s="52">
        <v>60000</v>
      </c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  <c r="IW60" s="51"/>
      <c r="IX60" s="51"/>
      <c r="IY60" s="51"/>
      <c r="IZ60" s="51"/>
      <c r="JA60" s="51"/>
      <c r="JB60" s="51"/>
      <c r="JC60" s="51"/>
      <c r="JD60" s="51"/>
      <c r="JE60" s="51"/>
      <c r="JF60" s="51"/>
      <c r="JG60" s="51"/>
      <c r="JH60" s="51"/>
      <c r="JI60" s="51"/>
      <c r="JJ60" s="51"/>
      <c r="JK60" s="51"/>
      <c r="JL60" s="51"/>
      <c r="JM60" s="51"/>
      <c r="JN60" s="51"/>
      <c r="JO60" s="51"/>
      <c r="JP60" s="51"/>
      <c r="JQ60" s="51"/>
      <c r="JR60" s="51"/>
      <c r="JS60" s="51"/>
      <c r="JT60" s="51"/>
      <c r="JU60" s="51"/>
      <c r="JV60" s="51"/>
      <c r="JW60" s="51"/>
      <c r="JX60" s="51"/>
      <c r="JY60" s="51"/>
      <c r="JZ60" s="51"/>
      <c r="KA60" s="51"/>
      <c r="KB60" s="51"/>
      <c r="KC60" s="51"/>
      <c r="KD60" s="51"/>
      <c r="KE60" s="51"/>
      <c r="KF60" s="51"/>
      <c r="KG60" s="51"/>
      <c r="KH60" s="51"/>
      <c r="KI60" s="51"/>
      <c r="KJ60" s="51"/>
      <c r="KK60" s="51"/>
      <c r="KL60" s="51"/>
      <c r="KM60" s="51"/>
      <c r="KN60" s="51"/>
      <c r="KO60" s="51"/>
      <c r="KP60" s="51"/>
      <c r="KQ60" s="51"/>
      <c r="KR60" s="51"/>
      <c r="KS60" s="51"/>
      <c r="KT60" s="51"/>
      <c r="KU60" s="51"/>
      <c r="KV60" s="51"/>
      <c r="KW60" s="51"/>
      <c r="KX60" s="51"/>
      <c r="KY60" s="51"/>
      <c r="KZ60" s="51"/>
      <c r="LA60" s="51"/>
      <c r="LB60" s="51"/>
      <c r="LC60" s="51"/>
      <c r="LD60" s="51"/>
      <c r="LE60" s="51"/>
      <c r="LF60" s="51"/>
      <c r="LG60" s="51"/>
      <c r="LH60" s="51"/>
      <c r="LI60" s="51"/>
      <c r="LJ60" s="51"/>
      <c r="LK60" s="51"/>
      <c r="LL60" s="51"/>
      <c r="LM60" s="51"/>
      <c r="LN60" s="51"/>
      <c r="LO60" s="51"/>
      <c r="LP60" s="51"/>
      <c r="LQ60" s="51"/>
      <c r="LR60" s="51"/>
      <c r="LS60" s="51"/>
      <c r="LT60" s="51"/>
      <c r="LU60" s="51"/>
      <c r="LV60" s="51"/>
      <c r="LW60" s="51"/>
      <c r="LX60" s="51"/>
      <c r="LY60" s="51"/>
      <c r="LZ60" s="51"/>
      <c r="MA60" s="51"/>
      <c r="MB60" s="51"/>
      <c r="MC60" s="51"/>
      <c r="MD60" s="51"/>
      <c r="ME60" s="51"/>
      <c r="MF60" s="51"/>
      <c r="MG60" s="51"/>
      <c r="MH60" s="51"/>
      <c r="MI60" s="51"/>
      <c r="MJ60" s="51"/>
      <c r="MK60" s="51"/>
      <c r="ML60" s="51"/>
      <c r="MM60" s="51"/>
      <c r="MN60" s="51"/>
      <c r="MO60" s="51"/>
      <c r="MP60" s="51"/>
      <c r="MQ60" s="51"/>
      <c r="MR60" s="51"/>
      <c r="MS60" s="51"/>
      <c r="MT60" s="51"/>
      <c r="MU60" s="51"/>
      <c r="MV60" s="51"/>
      <c r="MW60" s="51"/>
      <c r="MX60" s="51"/>
      <c r="MY60" s="51"/>
      <c r="MZ60" s="51"/>
      <c r="NA60" s="51"/>
      <c r="NB60" s="51"/>
      <c r="NC60" s="51"/>
      <c r="ND60" s="51"/>
      <c r="NE60" s="51"/>
      <c r="NF60" s="51"/>
      <c r="NG60" s="51"/>
      <c r="NH60" s="51"/>
      <c r="NI60" s="51"/>
      <c r="NJ60" s="51"/>
      <c r="NK60" s="51"/>
      <c r="NL60" s="51"/>
      <c r="NM60" s="51"/>
      <c r="NN60" s="51"/>
      <c r="NO60" s="51"/>
      <c r="NP60" s="51"/>
      <c r="NQ60" s="51"/>
      <c r="NR60" s="51"/>
      <c r="NS60" s="51"/>
      <c r="NT60" s="51"/>
      <c r="NU60" s="51"/>
      <c r="NV60" s="51"/>
      <c r="NW60" s="51"/>
      <c r="NX60" s="51"/>
      <c r="NY60" s="51"/>
      <c r="NZ60" s="51"/>
      <c r="OA60" s="51"/>
      <c r="OB60" s="51"/>
      <c r="OC60" s="51"/>
      <c r="OD60" s="51"/>
      <c r="OE60" s="51"/>
      <c r="OF60" s="51"/>
      <c r="OG60" s="51"/>
      <c r="OH60" s="51"/>
      <c r="OI60" s="51"/>
      <c r="OJ60" s="51"/>
      <c r="OK60" s="51"/>
      <c r="OL60" s="51"/>
      <c r="OM60" s="51"/>
      <c r="ON60" s="51"/>
      <c r="OO60" s="51"/>
      <c r="OP60" s="51"/>
      <c r="OQ60" s="51"/>
      <c r="OR60" s="51"/>
      <c r="OS60" s="51"/>
      <c r="OT60" s="51"/>
      <c r="OU60" s="51"/>
      <c r="OV60" s="51"/>
      <c r="OW60" s="51"/>
      <c r="OX60" s="51"/>
      <c r="OY60" s="51"/>
      <c r="OZ60" s="51"/>
      <c r="PA60" s="51"/>
      <c r="PB60" s="51"/>
      <c r="PC60" s="51"/>
      <c r="PD60" s="51"/>
      <c r="PE60" s="51"/>
      <c r="PF60" s="51"/>
      <c r="PG60" s="51"/>
      <c r="PH60" s="51"/>
      <c r="PI60" s="51"/>
      <c r="PJ60" s="51"/>
      <c r="PK60" s="51"/>
      <c r="PL60" s="51"/>
      <c r="PM60" s="51"/>
      <c r="PN60" s="51"/>
      <c r="PO60" s="51"/>
      <c r="PP60" s="51"/>
      <c r="PQ60" s="51"/>
      <c r="PR60" s="51"/>
      <c r="PS60" s="51"/>
      <c r="PT60" s="51"/>
      <c r="PU60" s="51"/>
      <c r="PV60" s="51"/>
      <c r="PW60" s="51"/>
      <c r="PX60" s="51"/>
      <c r="PY60" s="51"/>
      <c r="PZ60" s="51"/>
      <c r="QA60" s="51"/>
      <c r="QB60" s="51"/>
      <c r="QC60" s="51"/>
      <c r="QD60" s="51"/>
      <c r="QE60" s="51"/>
      <c r="QF60" s="51"/>
      <c r="QG60" s="51"/>
      <c r="QH60" s="51"/>
      <c r="QI60" s="51"/>
      <c r="QJ60" s="51"/>
      <c r="QK60" s="51"/>
      <c r="QL60" s="51"/>
      <c r="QM60" s="51"/>
      <c r="QN60" s="51"/>
      <c r="QO60" s="51"/>
      <c r="QP60" s="51"/>
      <c r="QQ60" s="51"/>
      <c r="QR60" s="51"/>
      <c r="QS60" s="51"/>
      <c r="QT60" s="51"/>
      <c r="QU60" s="51"/>
      <c r="QV60" s="51"/>
      <c r="QW60" s="51"/>
      <c r="QX60" s="51"/>
      <c r="QY60" s="51"/>
      <c r="QZ60" s="51"/>
      <c r="RA60" s="51"/>
      <c r="RB60" s="51"/>
      <c r="RC60" s="51"/>
      <c r="RD60" s="51"/>
      <c r="RE60" s="51"/>
      <c r="RF60" s="51"/>
      <c r="RG60" s="51"/>
      <c r="RH60" s="51"/>
      <c r="RI60" s="51"/>
      <c r="RJ60" s="51"/>
      <c r="RK60" s="51"/>
      <c r="RL60" s="51"/>
      <c r="RM60" s="51"/>
      <c r="RN60" s="51"/>
      <c r="RO60" s="51"/>
      <c r="RP60" s="51"/>
      <c r="RQ60" s="51"/>
      <c r="RR60" s="51"/>
      <c r="RS60" s="51"/>
      <c r="RT60" s="51"/>
      <c r="RU60" s="51"/>
      <c r="RV60" s="51"/>
      <c r="RW60" s="51"/>
      <c r="RX60" s="51"/>
      <c r="RY60" s="51"/>
      <c r="RZ60" s="51"/>
      <c r="SA60" s="51"/>
      <c r="SB60" s="51"/>
      <c r="SC60" s="51"/>
      <c r="SD60" s="51"/>
      <c r="SE60" s="51"/>
      <c r="SF60" s="51"/>
      <c r="SG60" s="51"/>
      <c r="SH60" s="51"/>
      <c r="SI60" s="51"/>
      <c r="SJ60" s="51"/>
      <c r="SK60" s="51"/>
      <c r="SL60" s="51"/>
      <c r="SM60" s="51"/>
      <c r="SN60" s="51"/>
      <c r="SO60" s="51"/>
      <c r="SP60" s="51"/>
      <c r="SQ60" s="51"/>
      <c r="SR60" s="51"/>
      <c r="SS60" s="51"/>
      <c r="ST60" s="51"/>
      <c r="SU60" s="51"/>
      <c r="SV60" s="51"/>
      <c r="SW60" s="51"/>
      <c r="SX60" s="51"/>
      <c r="SY60" s="51"/>
      <c r="SZ60" s="51"/>
      <c r="TA60" s="51"/>
      <c r="TB60" s="51"/>
      <c r="TC60" s="51"/>
      <c r="TD60" s="51"/>
      <c r="TE60" s="51"/>
      <c r="TF60" s="51"/>
      <c r="TG60" s="51"/>
      <c r="TH60" s="51"/>
      <c r="TI60" s="51"/>
      <c r="TJ60" s="51"/>
      <c r="TK60" s="51"/>
      <c r="TL60" s="51"/>
      <c r="TM60" s="51"/>
      <c r="TN60" s="51"/>
      <c r="TO60" s="51"/>
      <c r="TP60" s="51"/>
      <c r="TQ60" s="51"/>
      <c r="TR60" s="51"/>
      <c r="TS60" s="51"/>
      <c r="TT60" s="51"/>
      <c r="TU60" s="51"/>
      <c r="TV60" s="51"/>
      <c r="TW60" s="51"/>
      <c r="TX60" s="51"/>
      <c r="TY60" s="51"/>
      <c r="TZ60" s="51"/>
      <c r="UA60" s="51"/>
      <c r="UB60" s="51"/>
      <c r="UC60" s="51"/>
      <c r="UD60" s="51"/>
      <c r="UE60" s="51"/>
      <c r="UF60" s="51"/>
      <c r="UG60" s="51"/>
      <c r="UH60" s="51"/>
      <c r="UI60" s="51"/>
      <c r="UJ60" s="51"/>
      <c r="UK60" s="51"/>
      <c r="UL60" s="51"/>
      <c r="UM60" s="51"/>
      <c r="UN60" s="51"/>
      <c r="UO60" s="51"/>
      <c r="UP60" s="51"/>
      <c r="UQ60" s="51"/>
      <c r="UR60" s="51"/>
      <c r="US60" s="51"/>
      <c r="UT60" s="51"/>
      <c r="UU60" s="51"/>
      <c r="UV60" s="51"/>
      <c r="UW60" s="51"/>
      <c r="UX60" s="51"/>
      <c r="UY60" s="51"/>
      <c r="UZ60" s="51"/>
      <c r="VA60" s="51"/>
      <c r="VB60" s="51"/>
      <c r="VC60" s="51"/>
      <c r="VD60" s="51"/>
      <c r="VE60" s="51"/>
      <c r="VF60" s="51"/>
      <c r="VG60" s="51"/>
      <c r="VH60" s="51"/>
      <c r="VI60" s="51"/>
      <c r="VJ60" s="51"/>
      <c r="VK60" s="51"/>
      <c r="VL60" s="51"/>
      <c r="VM60" s="51"/>
      <c r="VN60" s="51"/>
      <c r="VO60" s="51"/>
      <c r="VP60" s="51"/>
      <c r="VQ60" s="51"/>
      <c r="VR60" s="51"/>
      <c r="VS60" s="51"/>
      <c r="VT60" s="51"/>
      <c r="VU60" s="51"/>
      <c r="VV60" s="51"/>
      <c r="VW60" s="51"/>
      <c r="VX60" s="51"/>
      <c r="VY60" s="51"/>
      <c r="VZ60" s="51"/>
      <c r="WA60" s="51"/>
      <c r="WB60" s="51"/>
      <c r="WC60" s="51"/>
      <c r="WD60" s="51"/>
      <c r="WE60" s="51"/>
      <c r="WF60" s="51"/>
      <c r="WG60" s="51"/>
      <c r="WH60" s="51"/>
      <c r="WI60" s="51"/>
      <c r="WJ60" s="51"/>
      <c r="WK60" s="51"/>
      <c r="WL60" s="51"/>
      <c r="WM60" s="51"/>
      <c r="WN60" s="51"/>
      <c r="WO60" s="51"/>
      <c r="WP60" s="51"/>
      <c r="WQ60" s="51"/>
      <c r="WR60" s="51"/>
      <c r="WS60" s="51"/>
      <c r="WT60" s="51"/>
      <c r="WU60" s="51"/>
      <c r="WV60" s="51"/>
      <c r="WW60" s="51"/>
      <c r="WX60" s="51"/>
      <c r="WY60" s="51"/>
      <c r="WZ60" s="51"/>
      <c r="XA60" s="51"/>
      <c r="XB60" s="51"/>
      <c r="XC60" s="51"/>
      <c r="XD60" s="51"/>
      <c r="XE60" s="51"/>
      <c r="XF60" s="51"/>
      <c r="XG60" s="51"/>
      <c r="XH60" s="51"/>
      <c r="XI60" s="51"/>
      <c r="XJ60" s="51"/>
      <c r="XK60" s="51"/>
      <c r="XL60" s="51"/>
      <c r="XM60" s="51"/>
      <c r="XN60" s="51"/>
      <c r="XO60" s="51"/>
      <c r="XP60" s="51"/>
      <c r="XQ60" s="51"/>
      <c r="XR60" s="51"/>
      <c r="XS60" s="51"/>
      <c r="XT60" s="51"/>
      <c r="XU60" s="51"/>
      <c r="XV60" s="51"/>
      <c r="XW60" s="51"/>
      <c r="XX60" s="51"/>
      <c r="XY60" s="51"/>
      <c r="XZ60" s="51"/>
      <c r="YA60" s="51"/>
      <c r="YB60" s="51"/>
      <c r="YC60" s="51"/>
      <c r="YD60" s="51"/>
      <c r="YE60" s="51"/>
      <c r="YF60" s="51"/>
      <c r="YG60" s="51"/>
      <c r="YH60" s="51"/>
      <c r="YI60" s="51"/>
      <c r="YJ60" s="51"/>
      <c r="YK60" s="51"/>
      <c r="YL60" s="51"/>
      <c r="YM60" s="51"/>
      <c r="YN60" s="51"/>
      <c r="YO60" s="51"/>
      <c r="YP60" s="51"/>
      <c r="YQ60" s="51"/>
      <c r="YR60" s="51"/>
      <c r="YS60" s="51"/>
      <c r="YT60" s="51"/>
      <c r="YU60" s="51"/>
      <c r="YV60" s="51"/>
      <c r="YW60" s="51"/>
      <c r="YX60" s="51"/>
      <c r="YY60" s="51"/>
      <c r="YZ60" s="51"/>
      <c r="ZA60" s="51"/>
      <c r="ZB60" s="51"/>
      <c r="ZC60" s="51"/>
      <c r="ZD60" s="51"/>
      <c r="ZE60" s="51"/>
      <c r="ZF60" s="51"/>
      <c r="ZG60" s="51"/>
      <c r="ZH60" s="51"/>
      <c r="ZI60" s="51"/>
      <c r="ZJ60" s="51"/>
      <c r="ZK60" s="51"/>
      <c r="ZL60" s="51"/>
      <c r="ZM60" s="51"/>
      <c r="ZN60" s="51"/>
      <c r="ZO60" s="51"/>
      <c r="ZP60" s="51"/>
      <c r="ZQ60" s="51"/>
      <c r="ZR60" s="51"/>
      <c r="ZS60" s="51"/>
      <c r="ZT60" s="51"/>
      <c r="ZU60" s="51"/>
      <c r="ZV60" s="51"/>
      <c r="ZW60" s="51"/>
      <c r="ZX60" s="51"/>
      <c r="ZY60" s="51"/>
      <c r="ZZ60" s="51"/>
      <c r="AAA60" s="51"/>
      <c r="AAB60" s="51"/>
      <c r="AAC60" s="51"/>
      <c r="AAD60" s="51"/>
      <c r="AAE60" s="51"/>
      <c r="AAF60" s="51"/>
      <c r="AAG60" s="51"/>
      <c r="AAH60" s="51"/>
      <c r="AAI60" s="51"/>
      <c r="AAJ60" s="51"/>
      <c r="AAK60" s="51"/>
      <c r="AAL60" s="51"/>
      <c r="AAM60" s="51"/>
      <c r="AAN60" s="51"/>
      <c r="AAO60" s="51"/>
      <c r="AAP60" s="51"/>
      <c r="AAQ60" s="51"/>
      <c r="AAR60" s="51"/>
      <c r="AAS60" s="51"/>
      <c r="AAT60" s="51"/>
      <c r="AAU60" s="51"/>
      <c r="AAV60" s="51"/>
      <c r="AAW60" s="51"/>
      <c r="AAX60" s="51"/>
      <c r="AAY60" s="51"/>
      <c r="AAZ60" s="51"/>
      <c r="ABA60" s="51"/>
      <c r="ABB60" s="51"/>
      <c r="ABC60" s="51"/>
      <c r="ABD60" s="51"/>
      <c r="ABE60" s="51"/>
      <c r="ABF60" s="51"/>
      <c r="ABG60" s="51"/>
      <c r="ABH60" s="51"/>
      <c r="ABI60" s="51"/>
      <c r="ABJ60" s="51"/>
      <c r="ABK60" s="51"/>
      <c r="ABL60" s="51"/>
      <c r="ABM60" s="51"/>
      <c r="ABN60" s="51"/>
      <c r="ABO60" s="51"/>
      <c r="ABP60" s="51"/>
      <c r="ABQ60" s="51"/>
      <c r="ABR60" s="51"/>
      <c r="ABS60" s="51"/>
      <c r="ABT60" s="51"/>
      <c r="ABU60" s="51"/>
      <c r="ABV60" s="51"/>
      <c r="ABW60" s="51"/>
      <c r="ABX60" s="51"/>
      <c r="ABY60" s="51"/>
      <c r="ABZ60" s="51"/>
      <c r="ACA60" s="51"/>
      <c r="ACB60" s="51"/>
      <c r="ACC60" s="51"/>
      <c r="ACD60" s="51"/>
      <c r="ACE60" s="51"/>
      <c r="ACF60" s="51"/>
      <c r="ACG60" s="51"/>
      <c r="ACH60" s="51"/>
      <c r="ACI60" s="51"/>
      <c r="ACJ60" s="51"/>
      <c r="ACK60" s="51"/>
      <c r="ACL60" s="51"/>
      <c r="ACM60" s="51"/>
      <c r="ACN60" s="51"/>
      <c r="ACO60" s="51"/>
      <c r="ACP60" s="51"/>
      <c r="ACQ60" s="51"/>
      <c r="ACR60" s="51"/>
      <c r="ACS60" s="51"/>
      <c r="ACT60" s="51"/>
      <c r="ACU60" s="51"/>
      <c r="ACV60" s="51"/>
      <c r="ACW60" s="51"/>
      <c r="ACX60" s="51"/>
      <c r="ACY60" s="51"/>
      <c r="ACZ60" s="51"/>
      <c r="ADA60" s="51"/>
      <c r="ADB60" s="51"/>
      <c r="ADC60" s="51"/>
      <c r="ADD60" s="51"/>
      <c r="ADE60" s="51"/>
      <c r="ADF60" s="51"/>
      <c r="ADG60" s="51"/>
      <c r="ADH60" s="51"/>
      <c r="ADI60" s="51"/>
      <c r="ADJ60" s="51"/>
      <c r="ADK60" s="51"/>
      <c r="ADL60" s="51"/>
      <c r="ADM60" s="51"/>
      <c r="ADN60" s="51"/>
      <c r="ADO60" s="51"/>
      <c r="ADP60" s="51"/>
      <c r="ADQ60" s="51"/>
      <c r="ADR60" s="51"/>
      <c r="ADS60" s="51"/>
      <c r="ADT60" s="51"/>
      <c r="ADU60" s="51"/>
      <c r="ADV60" s="51"/>
      <c r="ADW60" s="51"/>
      <c r="ADX60" s="51"/>
      <c r="ADY60" s="51"/>
      <c r="ADZ60" s="51"/>
      <c r="AEA60" s="51"/>
      <c r="AEB60" s="51"/>
      <c r="AEC60" s="51"/>
      <c r="AED60" s="51"/>
      <c r="AEE60" s="51"/>
      <c r="AEF60" s="51"/>
      <c r="AEG60" s="51"/>
      <c r="AEH60" s="51"/>
      <c r="AEI60" s="51"/>
      <c r="AEJ60" s="51"/>
      <c r="AEK60" s="51"/>
      <c r="AEL60" s="51"/>
      <c r="AEM60" s="51"/>
      <c r="AEN60" s="51"/>
      <c r="AEO60" s="51"/>
      <c r="AEP60" s="51"/>
      <c r="AEQ60" s="51"/>
      <c r="AER60" s="51"/>
      <c r="AES60" s="51"/>
      <c r="AET60" s="51"/>
      <c r="AEU60" s="51"/>
      <c r="AEV60" s="51"/>
      <c r="AEW60" s="51"/>
      <c r="AEX60" s="51"/>
      <c r="AEY60" s="51"/>
      <c r="AEZ60" s="51"/>
      <c r="AFA60" s="51"/>
      <c r="AFB60" s="51"/>
      <c r="AFC60" s="51"/>
      <c r="AFD60" s="51"/>
      <c r="AFE60" s="51"/>
      <c r="AFF60" s="51"/>
      <c r="AFG60" s="51"/>
      <c r="AFH60" s="51"/>
      <c r="AFI60" s="51"/>
      <c r="AFJ60" s="51"/>
      <c r="AFK60" s="51"/>
      <c r="AFL60" s="51"/>
      <c r="AFM60" s="51"/>
      <c r="AFN60" s="51"/>
      <c r="AFO60" s="51"/>
      <c r="AFP60" s="51"/>
      <c r="AFQ60" s="51"/>
      <c r="AFR60" s="51"/>
      <c r="AFS60" s="51"/>
      <c r="AFT60" s="51"/>
      <c r="AFU60" s="51"/>
      <c r="AFV60" s="51"/>
      <c r="AFW60" s="51"/>
      <c r="AFX60" s="51"/>
      <c r="AFY60" s="51"/>
      <c r="AFZ60" s="51"/>
      <c r="AGA60" s="51"/>
      <c r="AGB60" s="51"/>
      <c r="AGC60" s="51"/>
      <c r="AGD60" s="51"/>
      <c r="AGE60" s="51"/>
      <c r="AGF60" s="51"/>
      <c r="AGG60" s="51"/>
      <c r="AGH60" s="51"/>
      <c r="AGI60" s="51"/>
      <c r="AGJ60" s="51"/>
      <c r="AGK60" s="51"/>
      <c r="AGL60" s="51"/>
      <c r="AGM60" s="51"/>
      <c r="AGN60" s="51"/>
      <c r="AGO60" s="51"/>
      <c r="AGP60" s="51"/>
      <c r="AGQ60" s="51"/>
      <c r="AGR60" s="51"/>
      <c r="AGS60" s="51"/>
      <c r="AGT60" s="51"/>
      <c r="AGU60" s="51"/>
      <c r="AGV60" s="51"/>
      <c r="AGW60" s="51"/>
      <c r="AGX60" s="51"/>
      <c r="AGY60" s="51"/>
      <c r="AGZ60" s="51"/>
      <c r="AHA60" s="51"/>
      <c r="AHB60" s="51"/>
      <c r="AHC60" s="51"/>
      <c r="AHD60" s="51"/>
      <c r="AHE60" s="51"/>
      <c r="AHF60" s="51"/>
      <c r="AHG60" s="51"/>
      <c r="AHH60" s="51"/>
      <c r="AHI60" s="51"/>
      <c r="AHJ60" s="51"/>
      <c r="AHK60" s="51"/>
      <c r="AHL60" s="51"/>
      <c r="AHM60" s="51"/>
      <c r="AHN60" s="51"/>
      <c r="AHO60" s="51"/>
      <c r="AHP60" s="51"/>
      <c r="AHQ60" s="51"/>
      <c r="AHR60" s="51"/>
      <c r="AHS60" s="51"/>
      <c r="AHT60" s="51"/>
      <c r="AHU60" s="51"/>
      <c r="AHV60" s="51"/>
      <c r="AHW60" s="51"/>
      <c r="AHX60" s="51"/>
      <c r="AHY60" s="51"/>
      <c r="AHZ60" s="51"/>
      <c r="AIA60" s="51"/>
      <c r="AIB60" s="51"/>
      <c r="AIC60" s="51"/>
      <c r="AID60" s="51"/>
      <c r="AIE60" s="51"/>
      <c r="AIF60" s="51"/>
      <c r="AIG60" s="51"/>
      <c r="AIH60" s="51"/>
      <c r="AII60" s="51"/>
      <c r="AIJ60" s="51"/>
      <c r="AIK60" s="51"/>
      <c r="AIL60" s="51"/>
      <c r="AIM60" s="51"/>
      <c r="AIN60" s="51"/>
      <c r="AIO60" s="51"/>
      <c r="AIP60" s="51"/>
      <c r="AIQ60" s="51"/>
      <c r="AIR60" s="51"/>
      <c r="AIS60" s="51"/>
      <c r="AIT60" s="51"/>
      <c r="AIU60" s="51"/>
      <c r="AIV60" s="51"/>
      <c r="AIW60" s="51"/>
      <c r="AIX60" s="51"/>
      <c r="AIY60" s="51"/>
      <c r="AIZ60" s="51"/>
      <c r="AJA60" s="51"/>
      <c r="AJB60" s="51"/>
      <c r="AJC60" s="51"/>
      <c r="AJD60" s="51"/>
      <c r="AJE60" s="51"/>
      <c r="AJF60" s="51"/>
      <c r="AJG60" s="51"/>
      <c r="AJH60" s="51"/>
      <c r="AJI60" s="51"/>
      <c r="AJJ60" s="51"/>
      <c r="AJK60" s="51"/>
      <c r="AJL60" s="51"/>
      <c r="AJM60" s="51"/>
      <c r="AJN60" s="51"/>
      <c r="AJO60" s="51"/>
      <c r="AJP60" s="51"/>
      <c r="AJQ60" s="51"/>
      <c r="AJR60" s="51"/>
      <c r="AJS60" s="51"/>
      <c r="AJT60" s="51"/>
      <c r="AJU60" s="51"/>
      <c r="AJV60" s="51"/>
      <c r="AJW60" s="51"/>
      <c r="AJX60" s="51"/>
      <c r="AJY60" s="51"/>
      <c r="AJZ60" s="51"/>
      <c r="AKA60" s="51"/>
      <c r="AKB60" s="51"/>
      <c r="AKC60" s="51"/>
      <c r="AKD60" s="51"/>
      <c r="AKE60" s="51"/>
      <c r="AKF60" s="51"/>
      <c r="AKG60" s="51"/>
      <c r="AKH60" s="51"/>
      <c r="AKI60" s="51"/>
      <c r="AKJ60" s="51"/>
      <c r="AKK60" s="51"/>
      <c r="AKL60" s="51"/>
      <c r="AKM60" s="51"/>
      <c r="AKN60" s="51"/>
      <c r="AKO60" s="51"/>
      <c r="AKP60" s="51"/>
      <c r="AKQ60" s="51"/>
      <c r="AKR60" s="51"/>
      <c r="AKS60" s="51"/>
      <c r="AKT60" s="51"/>
      <c r="AKU60" s="51"/>
      <c r="AKV60" s="51"/>
      <c r="AKW60" s="51"/>
      <c r="AKX60" s="51"/>
      <c r="AKY60" s="51"/>
      <c r="AKZ60" s="51"/>
      <c r="ALA60" s="51"/>
      <c r="ALB60" s="51"/>
      <c r="ALC60" s="51"/>
      <c r="ALD60" s="51"/>
      <c r="ALE60" s="51"/>
      <c r="ALF60" s="51"/>
      <c r="ALG60" s="51"/>
      <c r="ALH60" s="51"/>
      <c r="ALI60" s="51"/>
      <c r="ALJ60" s="51"/>
      <c r="ALK60" s="51"/>
      <c r="ALL60" s="51"/>
      <c r="ALM60" s="51"/>
      <c r="ALN60" s="51"/>
      <c r="ALO60" s="51"/>
      <c r="ALP60" s="51"/>
      <c r="ALQ60" s="51"/>
      <c r="ALR60" s="51"/>
      <c r="ALS60" s="51"/>
      <c r="ALT60" s="51"/>
      <c r="ALU60" s="51"/>
      <c r="ALV60" s="51"/>
      <c r="ALW60" s="51"/>
      <c r="ALX60" s="51"/>
      <c r="ALY60" s="51"/>
      <c r="ALZ60" s="51"/>
      <c r="AMA60" s="51"/>
      <c r="AMB60" s="51"/>
      <c r="AMC60" s="51"/>
      <c r="AMD60" s="51"/>
      <c r="AME60" s="51"/>
      <c r="AMF60" s="51"/>
      <c r="AMG60" s="51"/>
      <c r="AMH60" s="51"/>
      <c r="AMI60" s="51"/>
      <c r="AMJ60" s="51"/>
      <c r="AMK60" s="51"/>
      <c r="AML60" s="51"/>
      <c r="AMM60" s="51"/>
      <c r="AMN60" s="51"/>
      <c r="AMO60" s="51"/>
      <c r="AMP60" s="51"/>
      <c r="AMQ60" s="51"/>
      <c r="AMR60" s="51"/>
      <c r="AMS60" s="51"/>
      <c r="AMT60" s="51"/>
      <c r="AMU60" s="51"/>
      <c r="AMV60" s="51"/>
      <c r="AMW60" s="51"/>
      <c r="AMX60" s="51"/>
      <c r="AMY60" s="51"/>
      <c r="AMZ60" s="51"/>
      <c r="ANA60" s="51"/>
      <c r="ANB60" s="51"/>
      <c r="ANC60" s="51"/>
      <c r="AND60" s="51"/>
      <c r="ANE60" s="51"/>
      <c r="ANF60" s="51"/>
      <c r="ANG60" s="51"/>
      <c r="ANH60" s="51"/>
      <c r="ANI60" s="51"/>
      <c r="ANJ60" s="51"/>
      <c r="ANK60" s="51"/>
      <c r="ANL60" s="51"/>
      <c r="ANM60" s="51"/>
      <c r="ANN60" s="51"/>
      <c r="ANO60" s="51"/>
      <c r="ANP60" s="51"/>
      <c r="ANQ60" s="51"/>
      <c r="ANR60" s="51"/>
      <c r="ANS60" s="51"/>
      <c r="ANT60" s="51"/>
      <c r="ANU60" s="51"/>
      <c r="ANV60" s="51"/>
      <c r="ANW60" s="51"/>
      <c r="ANX60" s="51"/>
      <c r="ANY60" s="51"/>
      <c r="ANZ60" s="51"/>
      <c r="AOA60" s="51"/>
      <c r="AOB60" s="51"/>
      <c r="AOC60" s="51"/>
      <c r="AOD60" s="51"/>
      <c r="AOE60" s="51"/>
      <c r="AOF60" s="51"/>
      <c r="AOG60" s="51"/>
      <c r="AOH60" s="51"/>
      <c r="AOI60" s="51"/>
      <c r="AOJ60" s="51"/>
      <c r="AOK60" s="51"/>
      <c r="AOL60" s="51"/>
      <c r="AOM60" s="51"/>
      <c r="AON60" s="51"/>
      <c r="AOO60" s="51"/>
      <c r="AOP60" s="51"/>
      <c r="AOQ60" s="51"/>
      <c r="AOR60" s="51"/>
      <c r="AOS60" s="51"/>
      <c r="AOT60" s="51"/>
      <c r="AOU60" s="51"/>
      <c r="AOV60" s="51"/>
      <c r="AOW60" s="51"/>
      <c r="AOX60" s="51"/>
      <c r="AOY60" s="51"/>
      <c r="AOZ60" s="51"/>
      <c r="APA60" s="51"/>
      <c r="APB60" s="51"/>
      <c r="APC60" s="51"/>
      <c r="APD60" s="51"/>
      <c r="APE60" s="51"/>
      <c r="APF60" s="51"/>
      <c r="APG60" s="51"/>
      <c r="APH60" s="51"/>
      <c r="API60" s="51"/>
      <c r="APJ60" s="51"/>
      <c r="APK60" s="51"/>
      <c r="APL60" s="51"/>
      <c r="APM60" s="51"/>
      <c r="APN60" s="51"/>
      <c r="APO60" s="51"/>
      <c r="APP60" s="51"/>
      <c r="APQ60" s="51"/>
      <c r="APR60" s="51"/>
      <c r="APS60" s="51"/>
      <c r="APT60" s="51"/>
      <c r="APU60" s="51"/>
      <c r="APV60" s="51"/>
      <c r="APW60" s="51"/>
      <c r="APX60" s="51"/>
      <c r="APY60" s="51"/>
      <c r="APZ60" s="51"/>
      <c r="AQA60" s="51"/>
      <c r="AQB60" s="51"/>
      <c r="AQC60" s="51"/>
      <c r="AQD60" s="51"/>
      <c r="AQE60" s="51"/>
      <c r="AQF60" s="51"/>
      <c r="AQG60" s="51"/>
      <c r="AQH60" s="51"/>
      <c r="AQI60" s="51"/>
      <c r="AQJ60" s="51"/>
      <c r="AQK60" s="51"/>
      <c r="AQL60" s="51"/>
      <c r="AQM60" s="51"/>
      <c r="AQN60" s="51"/>
      <c r="AQO60" s="51"/>
      <c r="AQP60" s="51"/>
      <c r="AQQ60" s="51"/>
      <c r="AQR60" s="51"/>
      <c r="AQS60" s="51"/>
      <c r="AQT60" s="51"/>
      <c r="AQU60" s="51"/>
      <c r="AQV60" s="51"/>
      <c r="AQW60" s="51"/>
      <c r="AQX60" s="51"/>
      <c r="AQY60" s="51"/>
      <c r="AQZ60" s="51"/>
      <c r="ARA60" s="51"/>
      <c r="ARB60" s="51"/>
      <c r="ARC60" s="51"/>
      <c r="ARD60" s="51"/>
      <c r="ARE60" s="51"/>
      <c r="ARF60" s="51"/>
      <c r="ARG60" s="51"/>
      <c r="ARH60" s="51"/>
      <c r="ARI60" s="51"/>
      <c r="ARJ60" s="51"/>
      <c r="ARK60" s="51"/>
      <c r="ARL60" s="51"/>
      <c r="ARM60" s="51"/>
      <c r="ARN60" s="51"/>
      <c r="ARO60" s="51"/>
      <c r="ARP60" s="51"/>
      <c r="ARQ60" s="51"/>
      <c r="ARR60" s="51"/>
      <c r="ARS60" s="51"/>
      <c r="ART60" s="51"/>
      <c r="ARU60" s="51"/>
      <c r="ARV60" s="51"/>
      <c r="ARW60" s="51"/>
      <c r="ARX60" s="51"/>
      <c r="ARY60" s="51"/>
      <c r="ARZ60" s="51"/>
      <c r="ASA60" s="51"/>
      <c r="ASB60" s="51"/>
      <c r="ASC60" s="51"/>
      <c r="ASD60" s="51"/>
      <c r="ASE60" s="51"/>
      <c r="ASF60" s="51"/>
      <c r="ASG60" s="51"/>
      <c r="ASH60" s="51"/>
      <c r="ASI60" s="51"/>
      <c r="ASJ60" s="51"/>
      <c r="ASK60" s="51"/>
      <c r="ASL60" s="51"/>
      <c r="ASM60" s="51"/>
      <c r="ASN60" s="51"/>
      <c r="ASO60" s="51"/>
      <c r="ASP60" s="51"/>
      <c r="ASQ60" s="51"/>
      <c r="ASR60" s="51"/>
      <c r="ASS60" s="51"/>
      <c r="AST60" s="51"/>
      <c r="ASU60" s="51"/>
      <c r="ASV60" s="51"/>
      <c r="ASW60" s="51"/>
      <c r="ASX60" s="51"/>
      <c r="ASY60" s="51"/>
      <c r="ASZ60" s="51"/>
      <c r="ATA60" s="51"/>
      <c r="ATB60" s="51"/>
      <c r="ATC60" s="51"/>
      <c r="ATD60" s="51"/>
      <c r="ATE60" s="51"/>
      <c r="ATF60" s="51"/>
      <c r="ATG60" s="51"/>
      <c r="ATH60" s="51"/>
      <c r="ATI60" s="51"/>
      <c r="ATJ60" s="51"/>
      <c r="ATK60" s="51"/>
      <c r="ATL60" s="51"/>
      <c r="ATM60" s="51"/>
      <c r="ATN60" s="51"/>
      <c r="ATO60" s="51"/>
      <c r="ATP60" s="51"/>
      <c r="ATQ60" s="51"/>
      <c r="ATR60" s="51"/>
      <c r="ATS60" s="51"/>
      <c r="ATT60" s="51"/>
      <c r="ATU60" s="51"/>
      <c r="ATV60" s="51"/>
      <c r="ATW60" s="51"/>
      <c r="ATX60" s="51"/>
      <c r="ATY60" s="51"/>
      <c r="ATZ60" s="51"/>
      <c r="AUA60" s="51"/>
      <c r="AUB60" s="51"/>
      <c r="AUC60" s="51"/>
      <c r="AUD60" s="51"/>
      <c r="AUE60" s="51"/>
      <c r="AUF60" s="51"/>
      <c r="AUG60" s="51"/>
      <c r="AUH60" s="51"/>
      <c r="AUI60" s="51"/>
      <c r="AUJ60" s="51"/>
      <c r="AUK60" s="51"/>
      <c r="AUL60" s="51"/>
      <c r="AUM60" s="51"/>
      <c r="AUN60" s="51"/>
      <c r="AUO60" s="51"/>
      <c r="AUP60" s="51"/>
      <c r="AUQ60" s="51"/>
      <c r="AUR60" s="51"/>
      <c r="AUS60" s="51"/>
      <c r="AUT60" s="51"/>
      <c r="AUU60" s="51"/>
      <c r="AUV60" s="51"/>
      <c r="AUW60" s="51"/>
      <c r="AUX60" s="51"/>
      <c r="AUY60" s="51"/>
      <c r="AUZ60" s="51"/>
      <c r="AVA60" s="51"/>
      <c r="AVB60" s="51"/>
      <c r="AVC60" s="51"/>
      <c r="AVD60" s="51"/>
      <c r="AVE60" s="51"/>
      <c r="AVF60" s="51"/>
      <c r="AVG60" s="51"/>
      <c r="AVH60" s="51"/>
      <c r="AVI60" s="51"/>
      <c r="AVJ60" s="51"/>
      <c r="AVK60" s="51"/>
      <c r="AVL60" s="51"/>
      <c r="AVM60" s="51"/>
      <c r="AVN60" s="51"/>
      <c r="AVO60" s="51"/>
      <c r="AVP60" s="51"/>
      <c r="AVQ60" s="51"/>
      <c r="AVR60" s="51"/>
      <c r="AVS60" s="51"/>
      <c r="AVT60" s="51"/>
      <c r="AVU60" s="51"/>
      <c r="AVV60" s="51"/>
      <c r="AVW60" s="51"/>
      <c r="AVX60" s="51"/>
      <c r="AVY60" s="51"/>
      <c r="AVZ60" s="51"/>
      <c r="AWA60" s="51"/>
      <c r="AWB60" s="51"/>
      <c r="AWC60" s="51"/>
      <c r="AWD60" s="51"/>
      <c r="AWE60" s="51"/>
      <c r="AWF60" s="51"/>
      <c r="AWG60" s="51"/>
      <c r="AWH60" s="51"/>
      <c r="AWI60" s="51"/>
      <c r="AWJ60" s="51"/>
      <c r="AWK60" s="51"/>
      <c r="AWL60" s="51"/>
      <c r="AWM60" s="51"/>
      <c r="AWN60" s="51"/>
      <c r="AWO60" s="51"/>
      <c r="AWP60" s="51"/>
      <c r="AWQ60" s="51"/>
      <c r="AWR60" s="51"/>
      <c r="AWS60" s="51"/>
      <c r="AWT60" s="51"/>
      <c r="AWU60" s="51"/>
      <c r="AWV60" s="51"/>
      <c r="AWW60" s="51"/>
      <c r="AWX60" s="51"/>
      <c r="AWY60" s="51"/>
      <c r="AWZ60" s="51"/>
      <c r="AXA60" s="51"/>
      <c r="AXB60" s="51"/>
      <c r="AXC60" s="51"/>
      <c r="AXD60" s="51"/>
      <c r="AXE60" s="51"/>
      <c r="AXF60" s="51"/>
      <c r="AXG60" s="51"/>
      <c r="AXH60" s="51"/>
      <c r="AXI60" s="51"/>
      <c r="AXJ60" s="51"/>
      <c r="AXK60" s="51"/>
      <c r="AXL60" s="51"/>
      <c r="AXM60" s="51"/>
      <c r="AXN60" s="51"/>
      <c r="AXO60" s="51"/>
      <c r="AXP60" s="51"/>
      <c r="AXQ60" s="51"/>
      <c r="AXR60" s="51"/>
      <c r="AXS60" s="51"/>
      <c r="AXT60" s="51"/>
      <c r="AXU60" s="51"/>
      <c r="AXV60" s="51"/>
      <c r="AXW60" s="51"/>
      <c r="AXX60" s="51"/>
      <c r="AXY60" s="51"/>
      <c r="AXZ60" s="51"/>
      <c r="AYA60" s="51"/>
      <c r="AYB60" s="51"/>
      <c r="AYC60" s="51"/>
      <c r="AYD60" s="51"/>
      <c r="AYE60" s="51"/>
      <c r="AYF60" s="51"/>
      <c r="AYG60" s="51"/>
      <c r="AYH60" s="51"/>
      <c r="AYI60" s="51"/>
      <c r="AYJ60" s="51"/>
      <c r="AYK60" s="51"/>
      <c r="AYL60" s="51"/>
      <c r="AYM60" s="51"/>
      <c r="AYN60" s="51"/>
      <c r="AYO60" s="51"/>
      <c r="AYP60" s="51"/>
      <c r="AYQ60" s="51"/>
      <c r="AYR60" s="51"/>
      <c r="AYS60" s="51"/>
      <c r="AYT60" s="51"/>
      <c r="AYU60" s="51"/>
      <c r="AYV60" s="51"/>
      <c r="AYW60" s="51"/>
      <c r="AYX60" s="51"/>
      <c r="AYY60" s="51"/>
      <c r="AYZ60" s="51"/>
      <c r="AZA60" s="51"/>
      <c r="AZB60" s="51"/>
      <c r="AZC60" s="51"/>
      <c r="AZD60" s="51"/>
      <c r="AZE60" s="51"/>
      <c r="AZF60" s="51"/>
      <c r="AZG60" s="51"/>
      <c r="AZH60" s="51"/>
      <c r="AZI60" s="51"/>
      <c r="AZJ60" s="51"/>
      <c r="AZK60" s="51"/>
      <c r="AZL60" s="51"/>
      <c r="AZM60" s="51"/>
      <c r="AZN60" s="51"/>
      <c r="AZO60" s="51"/>
      <c r="AZP60" s="51"/>
      <c r="AZQ60" s="51"/>
      <c r="AZR60" s="51"/>
      <c r="AZS60" s="51"/>
      <c r="AZT60" s="51"/>
      <c r="AZU60" s="51"/>
      <c r="AZV60" s="51"/>
      <c r="AZW60" s="51"/>
      <c r="AZX60" s="51"/>
      <c r="AZY60" s="51"/>
      <c r="AZZ60" s="51"/>
      <c r="BAA60" s="51"/>
      <c r="BAB60" s="51"/>
      <c r="BAC60" s="51"/>
      <c r="BAD60" s="51"/>
      <c r="BAE60" s="51"/>
      <c r="BAF60" s="51"/>
      <c r="BAG60" s="51"/>
      <c r="BAH60" s="51"/>
      <c r="BAI60" s="51"/>
      <c r="BAJ60" s="51"/>
      <c r="BAK60" s="51"/>
      <c r="BAL60" s="51"/>
      <c r="BAM60" s="51"/>
      <c r="BAN60" s="51"/>
      <c r="BAO60" s="51"/>
      <c r="BAP60" s="51"/>
      <c r="BAQ60" s="51"/>
      <c r="BAR60" s="51"/>
      <c r="BAS60" s="51"/>
      <c r="BAT60" s="51"/>
      <c r="BAU60" s="51"/>
      <c r="BAV60" s="51"/>
      <c r="BAW60" s="51"/>
      <c r="BAX60" s="51"/>
      <c r="BAY60" s="51"/>
      <c r="BAZ60" s="51"/>
      <c r="BBA60" s="51"/>
      <c r="BBB60" s="51"/>
      <c r="BBC60" s="51"/>
      <c r="BBD60" s="51"/>
      <c r="BBE60" s="51"/>
      <c r="BBF60" s="51"/>
      <c r="BBG60" s="51"/>
      <c r="BBH60" s="51"/>
      <c r="BBI60" s="51"/>
      <c r="BBJ60" s="51"/>
      <c r="BBK60" s="51"/>
      <c r="BBL60" s="51"/>
      <c r="BBM60" s="51"/>
      <c r="BBN60" s="51"/>
      <c r="BBO60" s="51"/>
      <c r="BBP60" s="51"/>
      <c r="BBQ60" s="51"/>
      <c r="BBR60" s="51"/>
      <c r="BBS60" s="51"/>
      <c r="BBT60" s="51"/>
      <c r="BBU60" s="51"/>
      <c r="BBV60" s="51"/>
      <c r="BBW60" s="51"/>
      <c r="BBX60" s="51"/>
      <c r="BBY60" s="51"/>
      <c r="BBZ60" s="51"/>
      <c r="BCA60" s="51"/>
      <c r="BCB60" s="51"/>
      <c r="BCC60" s="51"/>
      <c r="BCD60" s="51"/>
      <c r="BCE60" s="51"/>
      <c r="BCF60" s="51"/>
      <c r="BCG60" s="51"/>
      <c r="BCH60" s="51"/>
      <c r="BCI60" s="51"/>
      <c r="BCJ60" s="51"/>
      <c r="BCK60" s="51"/>
      <c r="BCL60" s="51"/>
      <c r="BCM60" s="51"/>
      <c r="BCN60" s="51"/>
      <c r="BCO60" s="51"/>
      <c r="BCP60" s="51"/>
      <c r="BCQ60" s="51"/>
      <c r="BCR60" s="51"/>
      <c r="BCS60" s="51"/>
    </row>
    <row r="61" s="8" customFormat="1" spans="1:1449">
      <c r="A61" s="33" t="s">
        <v>69</v>
      </c>
      <c r="C61" s="34" t="s">
        <v>146</v>
      </c>
      <c r="E61" s="8">
        <v>1</v>
      </c>
      <c r="F61" s="8" t="s">
        <v>197</v>
      </c>
      <c r="G61" s="35">
        <v>19041012</v>
      </c>
      <c r="H61" s="8">
        <f t="shared" si="13"/>
        <v>120000</v>
      </c>
      <c r="K61" s="8">
        <v>14</v>
      </c>
      <c r="L61" s="8">
        <f t="shared" si="14"/>
        <v>16800</v>
      </c>
      <c r="M61" s="8">
        <f t="shared" si="15"/>
        <v>14</v>
      </c>
      <c r="N61" s="8">
        <f>L61</f>
        <v>16800</v>
      </c>
      <c r="O61" s="8" t="s">
        <v>200</v>
      </c>
      <c r="P61" s="8" t="s">
        <v>204</v>
      </c>
      <c r="Q61" s="52">
        <v>2</v>
      </c>
      <c r="U61" s="52">
        <v>60000</v>
      </c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  <c r="IW61" s="51"/>
      <c r="IX61" s="51"/>
      <c r="IY61" s="51"/>
      <c r="IZ61" s="51"/>
      <c r="JA61" s="51"/>
      <c r="JB61" s="51"/>
      <c r="JC61" s="51"/>
      <c r="JD61" s="51"/>
      <c r="JE61" s="51"/>
      <c r="JF61" s="51"/>
      <c r="JG61" s="51"/>
      <c r="JH61" s="51"/>
      <c r="JI61" s="51"/>
      <c r="JJ61" s="51"/>
      <c r="JK61" s="51"/>
      <c r="JL61" s="51"/>
      <c r="JM61" s="51"/>
      <c r="JN61" s="51"/>
      <c r="JO61" s="51"/>
      <c r="JP61" s="51"/>
      <c r="JQ61" s="51"/>
      <c r="JR61" s="51"/>
      <c r="JS61" s="51"/>
      <c r="JT61" s="51"/>
      <c r="JU61" s="51"/>
      <c r="JV61" s="51"/>
      <c r="JW61" s="51"/>
      <c r="JX61" s="51"/>
      <c r="JY61" s="51"/>
      <c r="JZ61" s="51"/>
      <c r="KA61" s="51"/>
      <c r="KB61" s="51"/>
      <c r="KC61" s="51"/>
      <c r="KD61" s="51"/>
      <c r="KE61" s="51"/>
      <c r="KF61" s="51"/>
      <c r="KG61" s="51"/>
      <c r="KH61" s="51"/>
      <c r="KI61" s="51"/>
      <c r="KJ61" s="51"/>
      <c r="KK61" s="51"/>
      <c r="KL61" s="51"/>
      <c r="KM61" s="51"/>
      <c r="KN61" s="51"/>
      <c r="KO61" s="51"/>
      <c r="KP61" s="51"/>
      <c r="KQ61" s="51"/>
      <c r="KR61" s="51"/>
      <c r="KS61" s="51"/>
      <c r="KT61" s="51"/>
      <c r="KU61" s="51"/>
      <c r="KV61" s="51"/>
      <c r="KW61" s="51"/>
      <c r="KX61" s="51"/>
      <c r="KY61" s="51"/>
      <c r="KZ61" s="51"/>
      <c r="LA61" s="51"/>
      <c r="LB61" s="51"/>
      <c r="LC61" s="51"/>
      <c r="LD61" s="51"/>
      <c r="LE61" s="51"/>
      <c r="LF61" s="51"/>
      <c r="LG61" s="51"/>
      <c r="LH61" s="51"/>
      <c r="LI61" s="51"/>
      <c r="LJ61" s="51"/>
      <c r="LK61" s="51"/>
      <c r="LL61" s="51"/>
      <c r="LM61" s="51"/>
      <c r="LN61" s="51"/>
      <c r="LO61" s="51"/>
      <c r="LP61" s="51"/>
      <c r="LQ61" s="51"/>
      <c r="LR61" s="51"/>
      <c r="LS61" s="51"/>
      <c r="LT61" s="51"/>
      <c r="LU61" s="51"/>
      <c r="LV61" s="51"/>
      <c r="LW61" s="51"/>
      <c r="LX61" s="51"/>
      <c r="LY61" s="51"/>
      <c r="LZ61" s="51"/>
      <c r="MA61" s="51"/>
      <c r="MB61" s="51"/>
      <c r="MC61" s="51"/>
      <c r="MD61" s="51"/>
      <c r="ME61" s="51"/>
      <c r="MF61" s="51"/>
      <c r="MG61" s="51"/>
      <c r="MH61" s="51"/>
      <c r="MI61" s="51"/>
      <c r="MJ61" s="51"/>
      <c r="MK61" s="51"/>
      <c r="ML61" s="51"/>
      <c r="MM61" s="51"/>
      <c r="MN61" s="51"/>
      <c r="MO61" s="51"/>
      <c r="MP61" s="51"/>
      <c r="MQ61" s="51"/>
      <c r="MR61" s="51"/>
      <c r="MS61" s="51"/>
      <c r="MT61" s="51"/>
      <c r="MU61" s="51"/>
      <c r="MV61" s="51"/>
      <c r="MW61" s="51"/>
      <c r="MX61" s="51"/>
      <c r="MY61" s="51"/>
      <c r="MZ61" s="51"/>
      <c r="NA61" s="51"/>
      <c r="NB61" s="51"/>
      <c r="NC61" s="51"/>
      <c r="ND61" s="51"/>
      <c r="NE61" s="51"/>
      <c r="NF61" s="51"/>
      <c r="NG61" s="51"/>
      <c r="NH61" s="51"/>
      <c r="NI61" s="51"/>
      <c r="NJ61" s="51"/>
      <c r="NK61" s="51"/>
      <c r="NL61" s="51"/>
      <c r="NM61" s="51"/>
      <c r="NN61" s="51"/>
      <c r="NO61" s="51"/>
      <c r="NP61" s="51"/>
      <c r="NQ61" s="51"/>
      <c r="NR61" s="51"/>
      <c r="NS61" s="51"/>
      <c r="NT61" s="51"/>
      <c r="NU61" s="51"/>
      <c r="NV61" s="51"/>
      <c r="NW61" s="51"/>
      <c r="NX61" s="51"/>
      <c r="NY61" s="51"/>
      <c r="NZ61" s="51"/>
      <c r="OA61" s="51"/>
      <c r="OB61" s="51"/>
      <c r="OC61" s="51"/>
      <c r="OD61" s="51"/>
      <c r="OE61" s="51"/>
      <c r="OF61" s="51"/>
      <c r="OG61" s="51"/>
      <c r="OH61" s="51"/>
      <c r="OI61" s="51"/>
      <c r="OJ61" s="51"/>
      <c r="OK61" s="51"/>
      <c r="OL61" s="51"/>
      <c r="OM61" s="51"/>
      <c r="ON61" s="51"/>
      <c r="OO61" s="51"/>
      <c r="OP61" s="51"/>
      <c r="OQ61" s="51"/>
      <c r="OR61" s="51"/>
      <c r="OS61" s="51"/>
      <c r="OT61" s="51"/>
      <c r="OU61" s="51"/>
      <c r="OV61" s="51"/>
      <c r="OW61" s="51"/>
      <c r="OX61" s="51"/>
      <c r="OY61" s="51"/>
      <c r="OZ61" s="51"/>
      <c r="PA61" s="51"/>
      <c r="PB61" s="51"/>
      <c r="PC61" s="51"/>
      <c r="PD61" s="51"/>
      <c r="PE61" s="51"/>
      <c r="PF61" s="51"/>
      <c r="PG61" s="51"/>
      <c r="PH61" s="51"/>
      <c r="PI61" s="51"/>
      <c r="PJ61" s="51"/>
      <c r="PK61" s="51"/>
      <c r="PL61" s="51"/>
      <c r="PM61" s="51"/>
      <c r="PN61" s="51"/>
      <c r="PO61" s="51"/>
      <c r="PP61" s="51"/>
      <c r="PQ61" s="51"/>
      <c r="PR61" s="51"/>
      <c r="PS61" s="51"/>
      <c r="PT61" s="51"/>
      <c r="PU61" s="51"/>
      <c r="PV61" s="51"/>
      <c r="PW61" s="51"/>
      <c r="PX61" s="51"/>
      <c r="PY61" s="51"/>
      <c r="PZ61" s="51"/>
      <c r="QA61" s="51"/>
      <c r="QB61" s="51"/>
      <c r="QC61" s="51"/>
      <c r="QD61" s="51"/>
      <c r="QE61" s="51"/>
      <c r="QF61" s="51"/>
      <c r="QG61" s="51"/>
      <c r="QH61" s="51"/>
      <c r="QI61" s="51"/>
      <c r="QJ61" s="51"/>
      <c r="QK61" s="51"/>
      <c r="QL61" s="51"/>
      <c r="QM61" s="51"/>
      <c r="QN61" s="51"/>
      <c r="QO61" s="51"/>
      <c r="QP61" s="51"/>
      <c r="QQ61" s="51"/>
      <c r="QR61" s="51"/>
      <c r="QS61" s="51"/>
      <c r="QT61" s="51"/>
      <c r="QU61" s="51"/>
      <c r="QV61" s="51"/>
      <c r="QW61" s="51"/>
      <c r="QX61" s="51"/>
      <c r="QY61" s="51"/>
      <c r="QZ61" s="51"/>
      <c r="RA61" s="51"/>
      <c r="RB61" s="51"/>
      <c r="RC61" s="51"/>
      <c r="RD61" s="51"/>
      <c r="RE61" s="51"/>
      <c r="RF61" s="51"/>
      <c r="RG61" s="51"/>
      <c r="RH61" s="51"/>
      <c r="RI61" s="51"/>
      <c r="RJ61" s="51"/>
      <c r="RK61" s="51"/>
      <c r="RL61" s="51"/>
      <c r="RM61" s="51"/>
      <c r="RN61" s="51"/>
      <c r="RO61" s="51"/>
      <c r="RP61" s="51"/>
      <c r="RQ61" s="51"/>
      <c r="RR61" s="51"/>
      <c r="RS61" s="51"/>
      <c r="RT61" s="51"/>
      <c r="RU61" s="51"/>
      <c r="RV61" s="51"/>
      <c r="RW61" s="51"/>
      <c r="RX61" s="51"/>
      <c r="RY61" s="51"/>
      <c r="RZ61" s="51"/>
      <c r="SA61" s="51"/>
      <c r="SB61" s="51"/>
      <c r="SC61" s="51"/>
      <c r="SD61" s="51"/>
      <c r="SE61" s="51"/>
      <c r="SF61" s="51"/>
      <c r="SG61" s="51"/>
      <c r="SH61" s="51"/>
      <c r="SI61" s="51"/>
      <c r="SJ61" s="51"/>
      <c r="SK61" s="51"/>
      <c r="SL61" s="51"/>
      <c r="SM61" s="51"/>
      <c r="SN61" s="51"/>
      <c r="SO61" s="51"/>
      <c r="SP61" s="51"/>
      <c r="SQ61" s="51"/>
      <c r="SR61" s="51"/>
      <c r="SS61" s="51"/>
      <c r="ST61" s="51"/>
      <c r="SU61" s="51"/>
      <c r="SV61" s="51"/>
      <c r="SW61" s="51"/>
      <c r="SX61" s="51"/>
      <c r="SY61" s="51"/>
      <c r="SZ61" s="51"/>
      <c r="TA61" s="51"/>
      <c r="TB61" s="51"/>
      <c r="TC61" s="51"/>
      <c r="TD61" s="51"/>
      <c r="TE61" s="51"/>
      <c r="TF61" s="51"/>
      <c r="TG61" s="51"/>
      <c r="TH61" s="51"/>
      <c r="TI61" s="51"/>
      <c r="TJ61" s="51"/>
      <c r="TK61" s="51"/>
      <c r="TL61" s="51"/>
      <c r="TM61" s="51"/>
      <c r="TN61" s="51"/>
      <c r="TO61" s="51"/>
      <c r="TP61" s="51"/>
      <c r="TQ61" s="51"/>
      <c r="TR61" s="51"/>
      <c r="TS61" s="51"/>
      <c r="TT61" s="51"/>
      <c r="TU61" s="51"/>
      <c r="TV61" s="51"/>
      <c r="TW61" s="51"/>
      <c r="TX61" s="51"/>
      <c r="TY61" s="51"/>
      <c r="TZ61" s="51"/>
      <c r="UA61" s="51"/>
      <c r="UB61" s="51"/>
      <c r="UC61" s="51"/>
      <c r="UD61" s="51"/>
      <c r="UE61" s="51"/>
      <c r="UF61" s="51"/>
      <c r="UG61" s="51"/>
      <c r="UH61" s="51"/>
      <c r="UI61" s="51"/>
      <c r="UJ61" s="51"/>
      <c r="UK61" s="51"/>
      <c r="UL61" s="51"/>
      <c r="UM61" s="51"/>
      <c r="UN61" s="51"/>
      <c r="UO61" s="51"/>
      <c r="UP61" s="51"/>
      <c r="UQ61" s="51"/>
      <c r="UR61" s="51"/>
      <c r="US61" s="51"/>
      <c r="UT61" s="51"/>
      <c r="UU61" s="51"/>
      <c r="UV61" s="51"/>
      <c r="UW61" s="51"/>
      <c r="UX61" s="51"/>
      <c r="UY61" s="51"/>
      <c r="UZ61" s="51"/>
      <c r="VA61" s="51"/>
      <c r="VB61" s="51"/>
      <c r="VC61" s="51"/>
      <c r="VD61" s="51"/>
      <c r="VE61" s="51"/>
      <c r="VF61" s="51"/>
      <c r="VG61" s="51"/>
      <c r="VH61" s="51"/>
      <c r="VI61" s="51"/>
      <c r="VJ61" s="51"/>
      <c r="VK61" s="51"/>
      <c r="VL61" s="51"/>
      <c r="VM61" s="51"/>
      <c r="VN61" s="51"/>
      <c r="VO61" s="51"/>
      <c r="VP61" s="51"/>
      <c r="VQ61" s="51"/>
      <c r="VR61" s="51"/>
      <c r="VS61" s="51"/>
      <c r="VT61" s="51"/>
      <c r="VU61" s="51"/>
      <c r="VV61" s="51"/>
      <c r="VW61" s="51"/>
      <c r="VX61" s="51"/>
      <c r="VY61" s="51"/>
      <c r="VZ61" s="51"/>
      <c r="WA61" s="51"/>
      <c r="WB61" s="51"/>
      <c r="WC61" s="51"/>
      <c r="WD61" s="51"/>
      <c r="WE61" s="51"/>
      <c r="WF61" s="51"/>
      <c r="WG61" s="51"/>
      <c r="WH61" s="51"/>
      <c r="WI61" s="51"/>
      <c r="WJ61" s="51"/>
      <c r="WK61" s="51"/>
      <c r="WL61" s="51"/>
      <c r="WM61" s="51"/>
      <c r="WN61" s="51"/>
      <c r="WO61" s="51"/>
      <c r="WP61" s="51"/>
      <c r="WQ61" s="51"/>
      <c r="WR61" s="51"/>
      <c r="WS61" s="51"/>
      <c r="WT61" s="51"/>
      <c r="WU61" s="51"/>
      <c r="WV61" s="51"/>
      <c r="WW61" s="51"/>
      <c r="WX61" s="51"/>
      <c r="WY61" s="51"/>
      <c r="WZ61" s="51"/>
      <c r="XA61" s="51"/>
      <c r="XB61" s="51"/>
      <c r="XC61" s="51"/>
      <c r="XD61" s="51"/>
      <c r="XE61" s="51"/>
      <c r="XF61" s="51"/>
      <c r="XG61" s="51"/>
      <c r="XH61" s="51"/>
      <c r="XI61" s="51"/>
      <c r="XJ61" s="51"/>
      <c r="XK61" s="51"/>
      <c r="XL61" s="51"/>
      <c r="XM61" s="51"/>
      <c r="XN61" s="51"/>
      <c r="XO61" s="51"/>
      <c r="XP61" s="51"/>
      <c r="XQ61" s="51"/>
      <c r="XR61" s="51"/>
      <c r="XS61" s="51"/>
      <c r="XT61" s="51"/>
      <c r="XU61" s="51"/>
      <c r="XV61" s="51"/>
      <c r="XW61" s="51"/>
      <c r="XX61" s="51"/>
      <c r="XY61" s="51"/>
      <c r="XZ61" s="51"/>
      <c r="YA61" s="51"/>
      <c r="YB61" s="51"/>
      <c r="YC61" s="51"/>
      <c r="YD61" s="51"/>
      <c r="YE61" s="51"/>
      <c r="YF61" s="51"/>
      <c r="YG61" s="51"/>
      <c r="YH61" s="51"/>
      <c r="YI61" s="51"/>
      <c r="YJ61" s="51"/>
      <c r="YK61" s="51"/>
      <c r="YL61" s="51"/>
      <c r="YM61" s="51"/>
      <c r="YN61" s="51"/>
      <c r="YO61" s="51"/>
      <c r="YP61" s="51"/>
      <c r="YQ61" s="51"/>
      <c r="YR61" s="51"/>
      <c r="YS61" s="51"/>
      <c r="YT61" s="51"/>
      <c r="YU61" s="51"/>
      <c r="YV61" s="51"/>
      <c r="YW61" s="51"/>
      <c r="YX61" s="51"/>
      <c r="YY61" s="51"/>
      <c r="YZ61" s="51"/>
      <c r="ZA61" s="51"/>
      <c r="ZB61" s="51"/>
      <c r="ZC61" s="51"/>
      <c r="ZD61" s="51"/>
      <c r="ZE61" s="51"/>
      <c r="ZF61" s="51"/>
      <c r="ZG61" s="51"/>
      <c r="ZH61" s="51"/>
      <c r="ZI61" s="51"/>
      <c r="ZJ61" s="51"/>
      <c r="ZK61" s="51"/>
      <c r="ZL61" s="51"/>
      <c r="ZM61" s="51"/>
      <c r="ZN61" s="51"/>
      <c r="ZO61" s="51"/>
      <c r="ZP61" s="51"/>
      <c r="ZQ61" s="51"/>
      <c r="ZR61" s="51"/>
      <c r="ZS61" s="51"/>
      <c r="ZT61" s="51"/>
      <c r="ZU61" s="51"/>
      <c r="ZV61" s="51"/>
      <c r="ZW61" s="51"/>
      <c r="ZX61" s="51"/>
      <c r="ZY61" s="51"/>
      <c r="ZZ61" s="51"/>
      <c r="AAA61" s="51"/>
      <c r="AAB61" s="51"/>
      <c r="AAC61" s="51"/>
      <c r="AAD61" s="51"/>
      <c r="AAE61" s="51"/>
      <c r="AAF61" s="51"/>
      <c r="AAG61" s="51"/>
      <c r="AAH61" s="51"/>
      <c r="AAI61" s="51"/>
      <c r="AAJ61" s="51"/>
      <c r="AAK61" s="51"/>
      <c r="AAL61" s="51"/>
      <c r="AAM61" s="51"/>
      <c r="AAN61" s="51"/>
      <c r="AAO61" s="51"/>
      <c r="AAP61" s="51"/>
      <c r="AAQ61" s="51"/>
      <c r="AAR61" s="51"/>
      <c r="AAS61" s="51"/>
      <c r="AAT61" s="51"/>
      <c r="AAU61" s="51"/>
      <c r="AAV61" s="51"/>
      <c r="AAW61" s="51"/>
      <c r="AAX61" s="51"/>
      <c r="AAY61" s="51"/>
      <c r="AAZ61" s="51"/>
      <c r="ABA61" s="51"/>
      <c r="ABB61" s="51"/>
      <c r="ABC61" s="51"/>
      <c r="ABD61" s="51"/>
      <c r="ABE61" s="51"/>
      <c r="ABF61" s="51"/>
      <c r="ABG61" s="51"/>
      <c r="ABH61" s="51"/>
      <c r="ABI61" s="51"/>
      <c r="ABJ61" s="51"/>
      <c r="ABK61" s="51"/>
      <c r="ABL61" s="51"/>
      <c r="ABM61" s="51"/>
      <c r="ABN61" s="51"/>
      <c r="ABO61" s="51"/>
      <c r="ABP61" s="51"/>
      <c r="ABQ61" s="51"/>
      <c r="ABR61" s="51"/>
      <c r="ABS61" s="51"/>
      <c r="ABT61" s="51"/>
      <c r="ABU61" s="51"/>
      <c r="ABV61" s="51"/>
      <c r="ABW61" s="51"/>
      <c r="ABX61" s="51"/>
      <c r="ABY61" s="51"/>
      <c r="ABZ61" s="51"/>
      <c r="ACA61" s="51"/>
      <c r="ACB61" s="51"/>
      <c r="ACC61" s="51"/>
      <c r="ACD61" s="51"/>
      <c r="ACE61" s="51"/>
      <c r="ACF61" s="51"/>
      <c r="ACG61" s="51"/>
      <c r="ACH61" s="51"/>
      <c r="ACI61" s="51"/>
      <c r="ACJ61" s="51"/>
      <c r="ACK61" s="51"/>
      <c r="ACL61" s="51"/>
      <c r="ACM61" s="51"/>
      <c r="ACN61" s="51"/>
      <c r="ACO61" s="51"/>
      <c r="ACP61" s="51"/>
      <c r="ACQ61" s="51"/>
      <c r="ACR61" s="51"/>
      <c r="ACS61" s="51"/>
      <c r="ACT61" s="51"/>
      <c r="ACU61" s="51"/>
      <c r="ACV61" s="51"/>
      <c r="ACW61" s="51"/>
      <c r="ACX61" s="51"/>
      <c r="ACY61" s="51"/>
      <c r="ACZ61" s="51"/>
      <c r="ADA61" s="51"/>
      <c r="ADB61" s="51"/>
      <c r="ADC61" s="51"/>
      <c r="ADD61" s="51"/>
      <c r="ADE61" s="51"/>
      <c r="ADF61" s="51"/>
      <c r="ADG61" s="51"/>
      <c r="ADH61" s="51"/>
      <c r="ADI61" s="51"/>
      <c r="ADJ61" s="51"/>
      <c r="ADK61" s="51"/>
      <c r="ADL61" s="51"/>
      <c r="ADM61" s="51"/>
      <c r="ADN61" s="51"/>
      <c r="ADO61" s="51"/>
      <c r="ADP61" s="51"/>
      <c r="ADQ61" s="51"/>
      <c r="ADR61" s="51"/>
      <c r="ADS61" s="51"/>
      <c r="ADT61" s="51"/>
      <c r="ADU61" s="51"/>
      <c r="ADV61" s="51"/>
      <c r="ADW61" s="51"/>
      <c r="ADX61" s="51"/>
      <c r="ADY61" s="51"/>
      <c r="ADZ61" s="51"/>
      <c r="AEA61" s="51"/>
      <c r="AEB61" s="51"/>
      <c r="AEC61" s="51"/>
      <c r="AED61" s="51"/>
      <c r="AEE61" s="51"/>
      <c r="AEF61" s="51"/>
      <c r="AEG61" s="51"/>
      <c r="AEH61" s="51"/>
      <c r="AEI61" s="51"/>
      <c r="AEJ61" s="51"/>
      <c r="AEK61" s="51"/>
      <c r="AEL61" s="51"/>
      <c r="AEM61" s="51"/>
      <c r="AEN61" s="51"/>
      <c r="AEO61" s="51"/>
      <c r="AEP61" s="51"/>
      <c r="AEQ61" s="51"/>
      <c r="AER61" s="51"/>
      <c r="AES61" s="51"/>
      <c r="AET61" s="51"/>
      <c r="AEU61" s="51"/>
      <c r="AEV61" s="51"/>
      <c r="AEW61" s="51"/>
      <c r="AEX61" s="51"/>
      <c r="AEY61" s="51"/>
      <c r="AEZ61" s="51"/>
      <c r="AFA61" s="51"/>
      <c r="AFB61" s="51"/>
      <c r="AFC61" s="51"/>
      <c r="AFD61" s="51"/>
      <c r="AFE61" s="51"/>
      <c r="AFF61" s="51"/>
      <c r="AFG61" s="51"/>
      <c r="AFH61" s="51"/>
      <c r="AFI61" s="51"/>
      <c r="AFJ61" s="51"/>
      <c r="AFK61" s="51"/>
      <c r="AFL61" s="51"/>
      <c r="AFM61" s="51"/>
      <c r="AFN61" s="51"/>
      <c r="AFO61" s="51"/>
      <c r="AFP61" s="51"/>
      <c r="AFQ61" s="51"/>
      <c r="AFR61" s="51"/>
      <c r="AFS61" s="51"/>
      <c r="AFT61" s="51"/>
      <c r="AFU61" s="51"/>
      <c r="AFV61" s="51"/>
      <c r="AFW61" s="51"/>
      <c r="AFX61" s="51"/>
      <c r="AFY61" s="51"/>
      <c r="AFZ61" s="51"/>
      <c r="AGA61" s="51"/>
      <c r="AGB61" s="51"/>
      <c r="AGC61" s="51"/>
      <c r="AGD61" s="51"/>
      <c r="AGE61" s="51"/>
      <c r="AGF61" s="51"/>
      <c r="AGG61" s="51"/>
      <c r="AGH61" s="51"/>
      <c r="AGI61" s="51"/>
      <c r="AGJ61" s="51"/>
      <c r="AGK61" s="51"/>
      <c r="AGL61" s="51"/>
      <c r="AGM61" s="51"/>
      <c r="AGN61" s="51"/>
      <c r="AGO61" s="51"/>
      <c r="AGP61" s="51"/>
      <c r="AGQ61" s="51"/>
      <c r="AGR61" s="51"/>
      <c r="AGS61" s="51"/>
      <c r="AGT61" s="51"/>
      <c r="AGU61" s="51"/>
      <c r="AGV61" s="51"/>
      <c r="AGW61" s="51"/>
      <c r="AGX61" s="51"/>
      <c r="AGY61" s="51"/>
      <c r="AGZ61" s="51"/>
      <c r="AHA61" s="51"/>
      <c r="AHB61" s="51"/>
      <c r="AHC61" s="51"/>
      <c r="AHD61" s="51"/>
      <c r="AHE61" s="51"/>
      <c r="AHF61" s="51"/>
      <c r="AHG61" s="51"/>
      <c r="AHH61" s="51"/>
      <c r="AHI61" s="51"/>
      <c r="AHJ61" s="51"/>
      <c r="AHK61" s="51"/>
      <c r="AHL61" s="51"/>
      <c r="AHM61" s="51"/>
      <c r="AHN61" s="51"/>
      <c r="AHO61" s="51"/>
      <c r="AHP61" s="51"/>
      <c r="AHQ61" s="51"/>
      <c r="AHR61" s="51"/>
      <c r="AHS61" s="51"/>
      <c r="AHT61" s="51"/>
      <c r="AHU61" s="51"/>
      <c r="AHV61" s="51"/>
      <c r="AHW61" s="51"/>
      <c r="AHX61" s="51"/>
      <c r="AHY61" s="51"/>
      <c r="AHZ61" s="51"/>
      <c r="AIA61" s="51"/>
      <c r="AIB61" s="51"/>
      <c r="AIC61" s="51"/>
      <c r="AID61" s="51"/>
      <c r="AIE61" s="51"/>
      <c r="AIF61" s="51"/>
      <c r="AIG61" s="51"/>
      <c r="AIH61" s="51"/>
      <c r="AII61" s="51"/>
      <c r="AIJ61" s="51"/>
      <c r="AIK61" s="51"/>
      <c r="AIL61" s="51"/>
      <c r="AIM61" s="51"/>
      <c r="AIN61" s="51"/>
      <c r="AIO61" s="51"/>
      <c r="AIP61" s="51"/>
      <c r="AIQ61" s="51"/>
      <c r="AIR61" s="51"/>
      <c r="AIS61" s="51"/>
      <c r="AIT61" s="51"/>
      <c r="AIU61" s="51"/>
      <c r="AIV61" s="51"/>
      <c r="AIW61" s="51"/>
      <c r="AIX61" s="51"/>
      <c r="AIY61" s="51"/>
      <c r="AIZ61" s="51"/>
      <c r="AJA61" s="51"/>
      <c r="AJB61" s="51"/>
      <c r="AJC61" s="51"/>
      <c r="AJD61" s="51"/>
      <c r="AJE61" s="51"/>
      <c r="AJF61" s="51"/>
      <c r="AJG61" s="51"/>
      <c r="AJH61" s="51"/>
      <c r="AJI61" s="51"/>
      <c r="AJJ61" s="51"/>
      <c r="AJK61" s="51"/>
      <c r="AJL61" s="51"/>
      <c r="AJM61" s="51"/>
      <c r="AJN61" s="51"/>
      <c r="AJO61" s="51"/>
      <c r="AJP61" s="51"/>
      <c r="AJQ61" s="51"/>
      <c r="AJR61" s="51"/>
      <c r="AJS61" s="51"/>
      <c r="AJT61" s="51"/>
      <c r="AJU61" s="51"/>
      <c r="AJV61" s="51"/>
      <c r="AJW61" s="51"/>
      <c r="AJX61" s="51"/>
      <c r="AJY61" s="51"/>
      <c r="AJZ61" s="51"/>
      <c r="AKA61" s="51"/>
      <c r="AKB61" s="51"/>
      <c r="AKC61" s="51"/>
      <c r="AKD61" s="51"/>
      <c r="AKE61" s="51"/>
      <c r="AKF61" s="51"/>
      <c r="AKG61" s="51"/>
      <c r="AKH61" s="51"/>
      <c r="AKI61" s="51"/>
      <c r="AKJ61" s="51"/>
      <c r="AKK61" s="51"/>
      <c r="AKL61" s="51"/>
      <c r="AKM61" s="51"/>
      <c r="AKN61" s="51"/>
      <c r="AKO61" s="51"/>
      <c r="AKP61" s="51"/>
      <c r="AKQ61" s="51"/>
      <c r="AKR61" s="51"/>
      <c r="AKS61" s="51"/>
      <c r="AKT61" s="51"/>
      <c r="AKU61" s="51"/>
      <c r="AKV61" s="51"/>
      <c r="AKW61" s="51"/>
      <c r="AKX61" s="51"/>
      <c r="AKY61" s="51"/>
      <c r="AKZ61" s="51"/>
      <c r="ALA61" s="51"/>
      <c r="ALB61" s="51"/>
      <c r="ALC61" s="51"/>
      <c r="ALD61" s="51"/>
      <c r="ALE61" s="51"/>
      <c r="ALF61" s="51"/>
      <c r="ALG61" s="51"/>
      <c r="ALH61" s="51"/>
      <c r="ALI61" s="51"/>
      <c r="ALJ61" s="51"/>
      <c r="ALK61" s="51"/>
      <c r="ALL61" s="51"/>
      <c r="ALM61" s="51"/>
      <c r="ALN61" s="51"/>
      <c r="ALO61" s="51"/>
      <c r="ALP61" s="51"/>
      <c r="ALQ61" s="51"/>
      <c r="ALR61" s="51"/>
      <c r="ALS61" s="51"/>
      <c r="ALT61" s="51"/>
      <c r="ALU61" s="51"/>
      <c r="ALV61" s="51"/>
      <c r="ALW61" s="51"/>
      <c r="ALX61" s="51"/>
      <c r="ALY61" s="51"/>
      <c r="ALZ61" s="51"/>
      <c r="AMA61" s="51"/>
      <c r="AMB61" s="51"/>
      <c r="AMC61" s="51"/>
      <c r="AMD61" s="51"/>
      <c r="AME61" s="51"/>
      <c r="AMF61" s="51"/>
      <c r="AMG61" s="51"/>
      <c r="AMH61" s="51"/>
      <c r="AMI61" s="51"/>
      <c r="AMJ61" s="51"/>
      <c r="AMK61" s="51"/>
      <c r="AML61" s="51"/>
      <c r="AMM61" s="51"/>
      <c r="AMN61" s="51"/>
      <c r="AMO61" s="51"/>
      <c r="AMP61" s="51"/>
      <c r="AMQ61" s="51"/>
      <c r="AMR61" s="51"/>
      <c r="AMS61" s="51"/>
      <c r="AMT61" s="51"/>
      <c r="AMU61" s="51"/>
      <c r="AMV61" s="51"/>
      <c r="AMW61" s="51"/>
      <c r="AMX61" s="51"/>
      <c r="AMY61" s="51"/>
      <c r="AMZ61" s="51"/>
      <c r="ANA61" s="51"/>
      <c r="ANB61" s="51"/>
      <c r="ANC61" s="51"/>
      <c r="AND61" s="51"/>
      <c r="ANE61" s="51"/>
      <c r="ANF61" s="51"/>
      <c r="ANG61" s="51"/>
      <c r="ANH61" s="51"/>
      <c r="ANI61" s="51"/>
      <c r="ANJ61" s="51"/>
      <c r="ANK61" s="51"/>
      <c r="ANL61" s="51"/>
      <c r="ANM61" s="51"/>
      <c r="ANN61" s="51"/>
      <c r="ANO61" s="51"/>
      <c r="ANP61" s="51"/>
      <c r="ANQ61" s="51"/>
      <c r="ANR61" s="51"/>
      <c r="ANS61" s="51"/>
      <c r="ANT61" s="51"/>
      <c r="ANU61" s="51"/>
      <c r="ANV61" s="51"/>
      <c r="ANW61" s="51"/>
      <c r="ANX61" s="51"/>
      <c r="ANY61" s="51"/>
      <c r="ANZ61" s="51"/>
      <c r="AOA61" s="51"/>
      <c r="AOB61" s="51"/>
      <c r="AOC61" s="51"/>
      <c r="AOD61" s="51"/>
      <c r="AOE61" s="51"/>
      <c r="AOF61" s="51"/>
      <c r="AOG61" s="51"/>
      <c r="AOH61" s="51"/>
      <c r="AOI61" s="51"/>
      <c r="AOJ61" s="51"/>
      <c r="AOK61" s="51"/>
      <c r="AOL61" s="51"/>
      <c r="AOM61" s="51"/>
      <c r="AON61" s="51"/>
      <c r="AOO61" s="51"/>
      <c r="AOP61" s="51"/>
      <c r="AOQ61" s="51"/>
      <c r="AOR61" s="51"/>
      <c r="AOS61" s="51"/>
      <c r="AOT61" s="51"/>
      <c r="AOU61" s="51"/>
      <c r="AOV61" s="51"/>
      <c r="AOW61" s="51"/>
      <c r="AOX61" s="51"/>
      <c r="AOY61" s="51"/>
      <c r="AOZ61" s="51"/>
      <c r="APA61" s="51"/>
      <c r="APB61" s="51"/>
      <c r="APC61" s="51"/>
      <c r="APD61" s="51"/>
      <c r="APE61" s="51"/>
      <c r="APF61" s="51"/>
      <c r="APG61" s="51"/>
      <c r="APH61" s="51"/>
      <c r="API61" s="51"/>
      <c r="APJ61" s="51"/>
      <c r="APK61" s="51"/>
      <c r="APL61" s="51"/>
      <c r="APM61" s="51"/>
      <c r="APN61" s="51"/>
      <c r="APO61" s="51"/>
      <c r="APP61" s="51"/>
      <c r="APQ61" s="51"/>
      <c r="APR61" s="51"/>
      <c r="APS61" s="51"/>
      <c r="APT61" s="51"/>
      <c r="APU61" s="51"/>
      <c r="APV61" s="51"/>
      <c r="APW61" s="51"/>
      <c r="APX61" s="51"/>
      <c r="APY61" s="51"/>
      <c r="APZ61" s="51"/>
      <c r="AQA61" s="51"/>
      <c r="AQB61" s="51"/>
      <c r="AQC61" s="51"/>
      <c r="AQD61" s="51"/>
      <c r="AQE61" s="51"/>
      <c r="AQF61" s="51"/>
      <c r="AQG61" s="51"/>
      <c r="AQH61" s="51"/>
      <c r="AQI61" s="51"/>
      <c r="AQJ61" s="51"/>
      <c r="AQK61" s="51"/>
      <c r="AQL61" s="51"/>
      <c r="AQM61" s="51"/>
      <c r="AQN61" s="51"/>
      <c r="AQO61" s="51"/>
      <c r="AQP61" s="51"/>
      <c r="AQQ61" s="51"/>
      <c r="AQR61" s="51"/>
      <c r="AQS61" s="51"/>
      <c r="AQT61" s="51"/>
      <c r="AQU61" s="51"/>
      <c r="AQV61" s="51"/>
      <c r="AQW61" s="51"/>
      <c r="AQX61" s="51"/>
      <c r="AQY61" s="51"/>
      <c r="AQZ61" s="51"/>
      <c r="ARA61" s="51"/>
      <c r="ARB61" s="51"/>
      <c r="ARC61" s="51"/>
      <c r="ARD61" s="51"/>
      <c r="ARE61" s="51"/>
      <c r="ARF61" s="51"/>
      <c r="ARG61" s="51"/>
      <c r="ARH61" s="51"/>
      <c r="ARI61" s="51"/>
      <c r="ARJ61" s="51"/>
      <c r="ARK61" s="51"/>
      <c r="ARL61" s="51"/>
      <c r="ARM61" s="51"/>
      <c r="ARN61" s="51"/>
      <c r="ARO61" s="51"/>
      <c r="ARP61" s="51"/>
      <c r="ARQ61" s="51"/>
      <c r="ARR61" s="51"/>
      <c r="ARS61" s="51"/>
      <c r="ART61" s="51"/>
      <c r="ARU61" s="51"/>
      <c r="ARV61" s="51"/>
      <c r="ARW61" s="51"/>
      <c r="ARX61" s="51"/>
      <c r="ARY61" s="51"/>
      <c r="ARZ61" s="51"/>
      <c r="ASA61" s="51"/>
      <c r="ASB61" s="51"/>
      <c r="ASC61" s="51"/>
      <c r="ASD61" s="51"/>
      <c r="ASE61" s="51"/>
      <c r="ASF61" s="51"/>
      <c r="ASG61" s="51"/>
      <c r="ASH61" s="51"/>
      <c r="ASI61" s="51"/>
      <c r="ASJ61" s="51"/>
      <c r="ASK61" s="51"/>
      <c r="ASL61" s="51"/>
      <c r="ASM61" s="51"/>
      <c r="ASN61" s="51"/>
      <c r="ASO61" s="51"/>
      <c r="ASP61" s="51"/>
      <c r="ASQ61" s="51"/>
      <c r="ASR61" s="51"/>
      <c r="ASS61" s="51"/>
      <c r="AST61" s="51"/>
      <c r="ASU61" s="51"/>
      <c r="ASV61" s="51"/>
      <c r="ASW61" s="51"/>
      <c r="ASX61" s="51"/>
      <c r="ASY61" s="51"/>
      <c r="ASZ61" s="51"/>
      <c r="ATA61" s="51"/>
      <c r="ATB61" s="51"/>
      <c r="ATC61" s="51"/>
      <c r="ATD61" s="51"/>
      <c r="ATE61" s="51"/>
      <c r="ATF61" s="51"/>
      <c r="ATG61" s="51"/>
      <c r="ATH61" s="51"/>
      <c r="ATI61" s="51"/>
      <c r="ATJ61" s="51"/>
      <c r="ATK61" s="51"/>
      <c r="ATL61" s="51"/>
      <c r="ATM61" s="51"/>
      <c r="ATN61" s="51"/>
      <c r="ATO61" s="51"/>
      <c r="ATP61" s="51"/>
      <c r="ATQ61" s="51"/>
      <c r="ATR61" s="51"/>
      <c r="ATS61" s="51"/>
      <c r="ATT61" s="51"/>
      <c r="ATU61" s="51"/>
      <c r="ATV61" s="51"/>
      <c r="ATW61" s="51"/>
      <c r="ATX61" s="51"/>
      <c r="ATY61" s="51"/>
      <c r="ATZ61" s="51"/>
      <c r="AUA61" s="51"/>
      <c r="AUB61" s="51"/>
      <c r="AUC61" s="51"/>
      <c r="AUD61" s="51"/>
      <c r="AUE61" s="51"/>
      <c r="AUF61" s="51"/>
      <c r="AUG61" s="51"/>
      <c r="AUH61" s="51"/>
      <c r="AUI61" s="51"/>
      <c r="AUJ61" s="51"/>
      <c r="AUK61" s="51"/>
      <c r="AUL61" s="51"/>
      <c r="AUM61" s="51"/>
      <c r="AUN61" s="51"/>
      <c r="AUO61" s="51"/>
      <c r="AUP61" s="51"/>
      <c r="AUQ61" s="51"/>
      <c r="AUR61" s="51"/>
      <c r="AUS61" s="51"/>
      <c r="AUT61" s="51"/>
      <c r="AUU61" s="51"/>
      <c r="AUV61" s="51"/>
      <c r="AUW61" s="51"/>
      <c r="AUX61" s="51"/>
      <c r="AUY61" s="51"/>
      <c r="AUZ61" s="51"/>
      <c r="AVA61" s="51"/>
      <c r="AVB61" s="51"/>
      <c r="AVC61" s="51"/>
      <c r="AVD61" s="51"/>
      <c r="AVE61" s="51"/>
      <c r="AVF61" s="51"/>
      <c r="AVG61" s="51"/>
      <c r="AVH61" s="51"/>
      <c r="AVI61" s="51"/>
      <c r="AVJ61" s="51"/>
      <c r="AVK61" s="51"/>
      <c r="AVL61" s="51"/>
      <c r="AVM61" s="51"/>
      <c r="AVN61" s="51"/>
      <c r="AVO61" s="51"/>
      <c r="AVP61" s="51"/>
      <c r="AVQ61" s="51"/>
      <c r="AVR61" s="51"/>
      <c r="AVS61" s="51"/>
      <c r="AVT61" s="51"/>
      <c r="AVU61" s="51"/>
      <c r="AVV61" s="51"/>
      <c r="AVW61" s="51"/>
      <c r="AVX61" s="51"/>
      <c r="AVY61" s="51"/>
      <c r="AVZ61" s="51"/>
      <c r="AWA61" s="51"/>
      <c r="AWB61" s="51"/>
      <c r="AWC61" s="51"/>
      <c r="AWD61" s="51"/>
      <c r="AWE61" s="51"/>
      <c r="AWF61" s="51"/>
      <c r="AWG61" s="51"/>
      <c r="AWH61" s="51"/>
      <c r="AWI61" s="51"/>
      <c r="AWJ61" s="51"/>
      <c r="AWK61" s="51"/>
      <c r="AWL61" s="51"/>
      <c r="AWM61" s="51"/>
      <c r="AWN61" s="51"/>
      <c r="AWO61" s="51"/>
      <c r="AWP61" s="51"/>
      <c r="AWQ61" s="51"/>
      <c r="AWR61" s="51"/>
      <c r="AWS61" s="51"/>
      <c r="AWT61" s="51"/>
      <c r="AWU61" s="51"/>
      <c r="AWV61" s="51"/>
      <c r="AWW61" s="51"/>
      <c r="AWX61" s="51"/>
      <c r="AWY61" s="51"/>
      <c r="AWZ61" s="51"/>
      <c r="AXA61" s="51"/>
      <c r="AXB61" s="51"/>
      <c r="AXC61" s="51"/>
      <c r="AXD61" s="51"/>
      <c r="AXE61" s="51"/>
      <c r="AXF61" s="51"/>
      <c r="AXG61" s="51"/>
      <c r="AXH61" s="51"/>
      <c r="AXI61" s="51"/>
      <c r="AXJ61" s="51"/>
      <c r="AXK61" s="51"/>
      <c r="AXL61" s="51"/>
      <c r="AXM61" s="51"/>
      <c r="AXN61" s="51"/>
      <c r="AXO61" s="51"/>
      <c r="AXP61" s="51"/>
      <c r="AXQ61" s="51"/>
      <c r="AXR61" s="51"/>
      <c r="AXS61" s="51"/>
      <c r="AXT61" s="51"/>
      <c r="AXU61" s="51"/>
      <c r="AXV61" s="51"/>
      <c r="AXW61" s="51"/>
      <c r="AXX61" s="51"/>
      <c r="AXY61" s="51"/>
      <c r="AXZ61" s="51"/>
      <c r="AYA61" s="51"/>
      <c r="AYB61" s="51"/>
      <c r="AYC61" s="51"/>
      <c r="AYD61" s="51"/>
      <c r="AYE61" s="51"/>
      <c r="AYF61" s="51"/>
      <c r="AYG61" s="51"/>
      <c r="AYH61" s="51"/>
      <c r="AYI61" s="51"/>
      <c r="AYJ61" s="51"/>
      <c r="AYK61" s="51"/>
      <c r="AYL61" s="51"/>
      <c r="AYM61" s="51"/>
      <c r="AYN61" s="51"/>
      <c r="AYO61" s="51"/>
      <c r="AYP61" s="51"/>
      <c r="AYQ61" s="51"/>
      <c r="AYR61" s="51"/>
      <c r="AYS61" s="51"/>
      <c r="AYT61" s="51"/>
      <c r="AYU61" s="51"/>
      <c r="AYV61" s="51"/>
      <c r="AYW61" s="51"/>
      <c r="AYX61" s="51"/>
      <c r="AYY61" s="51"/>
      <c r="AYZ61" s="51"/>
      <c r="AZA61" s="51"/>
      <c r="AZB61" s="51"/>
      <c r="AZC61" s="51"/>
      <c r="AZD61" s="51"/>
      <c r="AZE61" s="51"/>
      <c r="AZF61" s="51"/>
      <c r="AZG61" s="51"/>
      <c r="AZH61" s="51"/>
      <c r="AZI61" s="51"/>
      <c r="AZJ61" s="51"/>
      <c r="AZK61" s="51"/>
      <c r="AZL61" s="51"/>
      <c r="AZM61" s="51"/>
      <c r="AZN61" s="51"/>
      <c r="AZO61" s="51"/>
      <c r="AZP61" s="51"/>
      <c r="AZQ61" s="51"/>
      <c r="AZR61" s="51"/>
      <c r="AZS61" s="51"/>
      <c r="AZT61" s="51"/>
      <c r="AZU61" s="51"/>
      <c r="AZV61" s="51"/>
      <c r="AZW61" s="51"/>
      <c r="AZX61" s="51"/>
      <c r="AZY61" s="51"/>
      <c r="AZZ61" s="51"/>
      <c r="BAA61" s="51"/>
      <c r="BAB61" s="51"/>
      <c r="BAC61" s="51"/>
      <c r="BAD61" s="51"/>
      <c r="BAE61" s="51"/>
      <c r="BAF61" s="51"/>
      <c r="BAG61" s="51"/>
      <c r="BAH61" s="51"/>
      <c r="BAI61" s="51"/>
      <c r="BAJ61" s="51"/>
      <c r="BAK61" s="51"/>
      <c r="BAL61" s="51"/>
      <c r="BAM61" s="51"/>
      <c r="BAN61" s="51"/>
      <c r="BAO61" s="51"/>
      <c r="BAP61" s="51"/>
      <c r="BAQ61" s="51"/>
      <c r="BAR61" s="51"/>
      <c r="BAS61" s="51"/>
      <c r="BAT61" s="51"/>
      <c r="BAU61" s="51"/>
      <c r="BAV61" s="51"/>
      <c r="BAW61" s="51"/>
      <c r="BAX61" s="51"/>
      <c r="BAY61" s="51"/>
      <c r="BAZ61" s="51"/>
      <c r="BBA61" s="51"/>
      <c r="BBB61" s="51"/>
      <c r="BBC61" s="51"/>
      <c r="BBD61" s="51"/>
      <c r="BBE61" s="51"/>
      <c r="BBF61" s="51"/>
      <c r="BBG61" s="51"/>
      <c r="BBH61" s="51"/>
      <c r="BBI61" s="51"/>
      <c r="BBJ61" s="51"/>
      <c r="BBK61" s="51"/>
      <c r="BBL61" s="51"/>
      <c r="BBM61" s="51"/>
      <c r="BBN61" s="51"/>
      <c r="BBO61" s="51"/>
      <c r="BBP61" s="51"/>
      <c r="BBQ61" s="51"/>
      <c r="BBR61" s="51"/>
      <c r="BBS61" s="51"/>
      <c r="BBT61" s="51"/>
      <c r="BBU61" s="51"/>
      <c r="BBV61" s="51"/>
      <c r="BBW61" s="51"/>
      <c r="BBX61" s="51"/>
      <c r="BBY61" s="51"/>
      <c r="BBZ61" s="51"/>
      <c r="BCA61" s="51"/>
      <c r="BCB61" s="51"/>
      <c r="BCC61" s="51"/>
      <c r="BCD61" s="51"/>
      <c r="BCE61" s="51"/>
      <c r="BCF61" s="51"/>
      <c r="BCG61" s="51"/>
      <c r="BCH61" s="51"/>
      <c r="BCI61" s="51"/>
      <c r="BCJ61" s="51"/>
      <c r="BCK61" s="51"/>
      <c r="BCL61" s="51"/>
      <c r="BCM61" s="51"/>
      <c r="BCN61" s="51"/>
      <c r="BCO61" s="51"/>
      <c r="BCP61" s="51"/>
      <c r="BCQ61" s="51"/>
      <c r="BCR61" s="51"/>
      <c r="BCS61" s="51"/>
    </row>
    <row r="62" s="9" customFormat="1" spans="1:21">
      <c r="A62" s="36" t="s">
        <v>69</v>
      </c>
      <c r="B62" s="37" t="s">
        <v>148</v>
      </c>
      <c r="E62" s="9">
        <v>1</v>
      </c>
      <c r="F62" s="9" t="s">
        <v>197</v>
      </c>
      <c r="G62" s="38">
        <v>16052900</v>
      </c>
      <c r="H62" s="9">
        <f t="shared" si="13"/>
        <v>15000</v>
      </c>
      <c r="K62" s="9">
        <v>9</v>
      </c>
      <c r="L62" s="9">
        <f>H62*K62/100</f>
        <v>1350</v>
      </c>
      <c r="M62" s="9">
        <f t="shared" si="15"/>
        <v>9</v>
      </c>
      <c r="N62" s="9">
        <f>H62*M62/100</f>
        <v>1350</v>
      </c>
      <c r="O62" s="9" t="s">
        <v>198</v>
      </c>
      <c r="P62" s="9" t="s">
        <v>199</v>
      </c>
      <c r="Q62" s="12">
        <v>150</v>
      </c>
      <c r="U62" s="12">
        <v>100</v>
      </c>
    </row>
    <row r="63" s="9" customFormat="1" spans="1:21">
      <c r="A63" s="36" t="s">
        <v>69</v>
      </c>
      <c r="B63" s="37" t="s">
        <v>150</v>
      </c>
      <c r="E63" s="9">
        <v>1</v>
      </c>
      <c r="F63" s="9" t="s">
        <v>197</v>
      </c>
      <c r="G63" s="38">
        <v>16021000</v>
      </c>
      <c r="H63" s="9">
        <f t="shared" si="13"/>
        <v>500000</v>
      </c>
      <c r="I63" s="9">
        <v>12</v>
      </c>
      <c r="J63" s="9">
        <f t="shared" si="16"/>
        <v>60000</v>
      </c>
      <c r="O63" s="9" t="s">
        <v>200</v>
      </c>
      <c r="P63" s="9" t="s">
        <v>205</v>
      </c>
      <c r="Q63" s="12">
        <v>200</v>
      </c>
      <c r="U63" s="12">
        <v>2500</v>
      </c>
    </row>
    <row r="64" s="10" customFormat="1" spans="1:21">
      <c r="A64" s="39" t="s">
        <v>69</v>
      </c>
      <c r="C64" s="40" t="s">
        <v>153</v>
      </c>
      <c r="E64" s="10">
        <v>1</v>
      </c>
      <c r="F64" s="10" t="s">
        <v>197</v>
      </c>
      <c r="G64" s="41">
        <v>16052900</v>
      </c>
      <c r="H64" s="10">
        <f t="shared" si="13"/>
        <v>60000</v>
      </c>
      <c r="K64" s="10">
        <v>9</v>
      </c>
      <c r="L64" s="10">
        <f>H65*K64%</f>
        <v>2250</v>
      </c>
      <c r="M64" s="10">
        <f>K64</f>
        <v>9</v>
      </c>
      <c r="N64" s="10">
        <f>L64</f>
        <v>2250</v>
      </c>
      <c r="O64" s="10" t="s">
        <v>200</v>
      </c>
      <c r="P64" s="10" t="s">
        <v>205</v>
      </c>
      <c r="Q64" s="49">
        <v>1</v>
      </c>
      <c r="U64" s="49">
        <v>60000</v>
      </c>
    </row>
    <row r="65" s="10" customFormat="1" spans="1:21">
      <c r="A65" s="39" t="s">
        <v>69</v>
      </c>
      <c r="C65" s="40" t="s">
        <v>155</v>
      </c>
      <c r="E65" s="10">
        <v>1</v>
      </c>
      <c r="F65" s="10" t="s">
        <v>197</v>
      </c>
      <c r="G65" s="41">
        <v>16021000</v>
      </c>
      <c r="H65" s="10">
        <v>25000</v>
      </c>
      <c r="I65" s="29">
        <v>12</v>
      </c>
      <c r="J65" s="29">
        <f>H65*I65%</f>
        <v>3000</v>
      </c>
      <c r="O65" s="10" t="s">
        <v>200</v>
      </c>
      <c r="P65" s="10" t="s">
        <v>204</v>
      </c>
      <c r="Q65" s="49">
        <v>2</v>
      </c>
      <c r="U65" s="49">
        <v>60000</v>
      </c>
    </row>
    <row r="66" s="10" customFormat="1" spans="1:21">
      <c r="A66" s="39" t="s">
        <v>69</v>
      </c>
      <c r="C66" s="40" t="s">
        <v>157</v>
      </c>
      <c r="E66" s="10">
        <v>1</v>
      </c>
      <c r="F66" s="10" t="s">
        <v>197</v>
      </c>
      <c r="G66" s="53">
        <v>76109090</v>
      </c>
      <c r="H66" s="10">
        <v>55000</v>
      </c>
      <c r="I66" s="29">
        <v>18</v>
      </c>
      <c r="J66" s="29">
        <f>H66*I66%</f>
        <v>9900</v>
      </c>
      <c r="O66" s="10" t="s">
        <v>200</v>
      </c>
      <c r="P66" s="10" t="s">
        <v>205</v>
      </c>
      <c r="Q66" s="49">
        <v>1</v>
      </c>
      <c r="U66" s="49">
        <v>60000</v>
      </c>
    </row>
    <row r="67" s="10" customFormat="1" spans="1:21">
      <c r="A67" s="39" t="s">
        <v>69</v>
      </c>
      <c r="C67" s="40" t="s">
        <v>158</v>
      </c>
      <c r="E67" s="10">
        <v>1</v>
      </c>
      <c r="F67" s="10" t="s">
        <v>197</v>
      </c>
      <c r="G67" s="119" t="s">
        <v>222</v>
      </c>
      <c r="H67" s="10">
        <v>75000</v>
      </c>
      <c r="I67" s="29"/>
      <c r="J67" s="29"/>
      <c r="O67" s="10" t="s">
        <v>200</v>
      </c>
      <c r="P67" s="10" t="s">
        <v>204</v>
      </c>
      <c r="Q67" s="49">
        <v>2</v>
      </c>
      <c r="U67" s="49">
        <v>60000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Header</vt:lpstr>
      <vt:lpstr>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Sahitya Kattla</cp:lastModifiedBy>
  <dcterms:created xsi:type="dcterms:W3CDTF">2015-06-05T18:17:00Z</dcterms:created>
  <dcterms:modified xsi:type="dcterms:W3CDTF">2018-02-06T06:19:11Z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