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077ce2e0caad7/바탕 화면/삼화당피앤티_통합대시보드_멀티파일.OLD/HP-IN-MH4/"/>
    </mc:Choice>
  </mc:AlternateContent>
  <xr:revisionPtr revIDLastSave="217" documentId="8_{2BF605C1-2376-4E17-A46A-5204E033D888}" xr6:coauthVersionLast="47" xr6:coauthVersionMax="47" xr10:uidLastSave="{0C803426-2989-442D-9E34-06E05490CA4F}"/>
  <bookViews>
    <workbookView xWindow="-120" yWindow="-120" windowWidth="29040" windowHeight="15840" xr2:uid="{00000000-000D-0000-FFFF-FFFF00000000}"/>
  </bookViews>
  <sheets>
    <sheet name="입출고 미수금내역(상세자료)" sheetId="12" r:id="rId1"/>
  </sheets>
  <definedNames>
    <definedName name="_?tabSel_exchange_tab_section" localSheetId="0">'입출고 미수금내역(상세자료)'!$X$5:$X$84</definedName>
    <definedName name="_xlnm.Print_Titles" localSheetId="0">'입출고 미수금내역(상세자료)'!$1:$3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3" i="12" l="1"/>
  <c r="AS82" i="12"/>
  <c r="AR82" i="12"/>
  <c r="AI83" i="12"/>
  <c r="AI82" i="12"/>
  <c r="AH82" i="12"/>
  <c r="AG83" i="12"/>
  <c r="AG82" i="12"/>
  <c r="AF83" i="12"/>
  <c r="AF82" i="12"/>
  <c r="Z83" i="12"/>
  <c r="Z82" i="12"/>
  <c r="V83" i="12"/>
  <c r="V82" i="12"/>
  <c r="P83" i="12"/>
  <c r="D83" i="12"/>
  <c r="D82" i="12"/>
  <c r="P82" i="12"/>
  <c r="H83" i="12"/>
  <c r="H82" i="12"/>
  <c r="AR81" i="12"/>
  <c r="AP81" i="12"/>
  <c r="AE81" i="12"/>
  <c r="AH81" i="12"/>
  <c r="AC81" i="12"/>
  <c r="Y81" i="12"/>
  <c r="Y72" i="12"/>
  <c r="AC72" i="12"/>
  <c r="AE72" i="12" s="1"/>
  <c r="AJ72" i="12"/>
  <c r="AP72" i="12" s="1"/>
  <c r="AR72" i="12"/>
  <c r="AP76" i="12"/>
  <c r="AP77" i="12"/>
  <c r="AP78" i="12"/>
  <c r="AP79" i="12"/>
  <c r="AP80" i="12"/>
  <c r="AC80" i="12"/>
  <c r="AE80" i="12" s="1"/>
  <c r="AR80" i="12"/>
  <c r="Y80" i="12"/>
  <c r="AR78" i="12"/>
  <c r="AR79" i="12"/>
  <c r="AC79" i="12"/>
  <c r="AE79" i="12" s="1"/>
  <c r="Y79" i="12"/>
  <c r="AC78" i="12"/>
  <c r="AE78" i="12" s="1"/>
  <c r="Y78" i="12"/>
  <c r="AR76" i="12"/>
  <c r="AR77" i="12"/>
  <c r="AC77" i="12"/>
  <c r="AE77" i="12" s="1"/>
  <c r="Y77" i="12"/>
  <c r="AC76" i="12"/>
  <c r="AE76" i="12" s="1"/>
  <c r="Y76" i="12"/>
  <c r="AR75" i="12"/>
  <c r="AJ75" i="12"/>
  <c r="AP75" i="12" s="1"/>
  <c r="AC75" i="12"/>
  <c r="AE75" i="12" s="1"/>
  <c r="Y75" i="12"/>
  <c r="AJ74" i="12"/>
  <c r="AP74" i="12" s="1"/>
  <c r="AC74" i="12"/>
  <c r="AE74" i="12" s="1"/>
  <c r="Y74" i="12"/>
  <c r="AR74" i="12"/>
  <c r="AR73" i="12"/>
  <c r="AJ73" i="12"/>
  <c r="AP73" i="12" s="1"/>
  <c r="AC73" i="12"/>
  <c r="AE73" i="12" s="1"/>
  <c r="Y73" i="12"/>
  <c r="AJ71" i="12"/>
  <c r="AP71" i="12" s="1"/>
  <c r="AC71" i="12"/>
  <c r="AE71" i="12" s="1"/>
  <c r="Y71" i="12"/>
  <c r="AR71" i="12"/>
  <c r="AR64" i="12"/>
  <c r="AR65" i="12"/>
  <c r="AR66" i="12"/>
  <c r="AR67" i="12"/>
  <c r="AR68" i="12"/>
  <c r="AR69" i="12"/>
  <c r="AR70" i="12"/>
  <c r="AJ70" i="12"/>
  <c r="AP70" i="12" s="1"/>
  <c r="AC70" i="12"/>
  <c r="AE70" i="12" s="1"/>
  <c r="Y70" i="12"/>
  <c r="AJ69" i="12"/>
  <c r="AP69" i="12" s="1"/>
  <c r="AC69" i="12"/>
  <c r="AE69" i="12" s="1"/>
  <c r="Y69" i="12"/>
  <c r="AJ68" i="12"/>
  <c r="AP68" i="12" s="1"/>
  <c r="AC68" i="12"/>
  <c r="AE68" i="12" s="1"/>
  <c r="Y68" i="12"/>
  <c r="AJ67" i="12"/>
  <c r="AP67" i="12" s="1"/>
  <c r="AC67" i="12"/>
  <c r="AE67" i="12" s="1"/>
  <c r="Y67" i="12"/>
  <c r="AJ66" i="12"/>
  <c r="AP66" i="12" s="1"/>
  <c r="AC66" i="12"/>
  <c r="AE66" i="12" s="1"/>
  <c r="Y66" i="12"/>
  <c r="AJ65" i="12"/>
  <c r="AP65" i="12" s="1"/>
  <c r="AC65" i="12"/>
  <c r="AE65" i="12" s="1"/>
  <c r="Y65" i="12"/>
  <c r="AH72" i="12" l="1"/>
  <c r="AH78" i="12"/>
  <c r="AH79" i="12"/>
  <c r="AH80" i="12"/>
  <c r="AH77" i="12"/>
  <c r="AH76" i="12"/>
  <c r="AH75" i="12"/>
  <c r="AH74" i="12"/>
  <c r="AH73" i="12"/>
  <c r="AH71" i="12"/>
  <c r="AH70" i="12"/>
  <c r="AH69" i="12"/>
  <c r="AH67" i="12"/>
  <c r="AH68" i="12"/>
  <c r="AH66" i="12"/>
  <c r="AH65" i="12"/>
  <c r="AC64" i="12" l="1"/>
  <c r="AE64" i="12" s="1"/>
  <c r="Y64" i="12"/>
  <c r="AH64" i="12" l="1"/>
  <c r="AJ64" i="12"/>
  <c r="AP64" i="12" s="1"/>
  <c r="AR63" i="12" l="1"/>
  <c r="AJ63" i="12"/>
  <c r="AP63" i="12" s="1"/>
  <c r="AC63" i="12"/>
  <c r="AE63" i="12" s="1"/>
  <c r="Y63" i="12"/>
  <c r="AH63" i="12" l="1"/>
  <c r="AR62" i="12"/>
  <c r="AJ62" i="12"/>
  <c r="AP62" i="12" s="1"/>
  <c r="AC62" i="12"/>
  <c r="AE62" i="12" s="1"/>
  <c r="Y62" i="12"/>
  <c r="AH62" i="12" l="1"/>
  <c r="AR61" i="12"/>
  <c r="AJ61" i="12"/>
  <c r="AP61" i="12" s="1"/>
  <c r="AC61" i="12"/>
  <c r="AE61" i="12" s="1"/>
  <c r="Y61" i="12"/>
  <c r="AH61" i="12" l="1"/>
  <c r="AC60" i="12"/>
  <c r="AE60" i="12" s="1"/>
  <c r="Y60" i="12"/>
  <c r="AH60" i="12" l="1"/>
  <c r="AR60" i="12" l="1"/>
  <c r="AJ60" i="12"/>
  <c r="AP60" i="12" s="1"/>
  <c r="AJ59" i="12" l="1"/>
  <c r="AP59" i="12" s="1"/>
  <c r="AC59" i="12"/>
  <c r="AE59" i="12" s="1"/>
  <c r="Y59" i="12"/>
  <c r="AR59" i="12"/>
  <c r="AH59" i="12" l="1"/>
  <c r="AJ58" i="12"/>
  <c r="AP58" i="12" s="1"/>
  <c r="AC58" i="12"/>
  <c r="AE58" i="12" s="1"/>
  <c r="Y58" i="12"/>
  <c r="AR58" i="12"/>
  <c r="AH58" i="12" l="1"/>
  <c r="AR57" i="12"/>
  <c r="AJ57" i="12"/>
  <c r="AP57" i="12" s="1"/>
  <c r="AC57" i="12"/>
  <c r="AE57" i="12" s="1"/>
  <c r="Y57" i="12"/>
  <c r="AH57" i="12" l="1"/>
  <c r="AJ56" i="12"/>
  <c r="AP56" i="12" s="1"/>
  <c r="AC56" i="12"/>
  <c r="AE56" i="12" s="1"/>
  <c r="Y56" i="12"/>
  <c r="AR56" i="12"/>
  <c r="AH56" i="12" l="1"/>
  <c r="AR55" i="12"/>
  <c r="AJ55" i="12"/>
  <c r="AP55" i="12" s="1"/>
  <c r="AO55" i="12"/>
  <c r="AJ54" i="12"/>
  <c r="AP54" i="12" s="1"/>
  <c r="AO54" i="12"/>
  <c r="AC55" i="12"/>
  <c r="AE55" i="12" s="1"/>
  <c r="AC54" i="12"/>
  <c r="AE54" i="12" s="1"/>
  <c r="Y55" i="12"/>
  <c r="Y54" i="12"/>
  <c r="AR54" i="12"/>
  <c r="AH54" i="12" l="1"/>
  <c r="AH55" i="12"/>
  <c r="AR53" i="12"/>
  <c r="AJ53" i="12"/>
  <c r="AP53" i="12" s="1"/>
  <c r="AO53" i="12"/>
  <c r="AC53" i="12"/>
  <c r="AE53" i="12" s="1"/>
  <c r="Y53" i="12"/>
  <c r="AH53" i="12" l="1"/>
  <c r="AJ52" i="12"/>
  <c r="AP52" i="12" s="1"/>
  <c r="AO52" i="12"/>
  <c r="AC52" i="12"/>
  <c r="AE52" i="12" s="1"/>
  <c r="Y52" i="12"/>
  <c r="AR52" i="12"/>
  <c r="AH52" i="12" l="1"/>
  <c r="AR51" i="12"/>
  <c r="AJ51" i="12"/>
  <c r="AP51" i="12" s="1"/>
  <c r="AO51" i="12"/>
  <c r="AC51" i="12"/>
  <c r="AE51" i="12" s="1"/>
  <c r="Y51" i="12"/>
  <c r="AH51" i="12" l="1"/>
  <c r="AJ50" i="12"/>
  <c r="AP50" i="12" s="1"/>
  <c r="AO50" i="12"/>
  <c r="AC50" i="12"/>
  <c r="AE50" i="12" s="1"/>
  <c r="Y50" i="12"/>
  <c r="AR50" i="12"/>
  <c r="AH50" i="12" l="1"/>
  <c r="AJ49" i="12" l="1"/>
  <c r="AP49" i="12" s="1"/>
  <c r="AO49" i="12"/>
  <c r="AC49" i="12"/>
  <c r="AE49" i="12" s="1"/>
  <c r="Y49" i="12"/>
  <c r="AR49" i="12"/>
  <c r="AH49" i="12" l="1"/>
  <c r="AR46" i="12"/>
  <c r="AR47" i="12"/>
  <c r="AR48" i="12"/>
  <c r="AJ48" i="12"/>
  <c r="AO48" i="12"/>
  <c r="AC48" i="12"/>
  <c r="AE48" i="12" s="1"/>
  <c r="Y48" i="12"/>
  <c r="AH48" i="12" l="1"/>
  <c r="AP48" i="12"/>
  <c r="AJ47" i="12"/>
  <c r="AP47" i="12" s="1"/>
  <c r="AO47" i="12"/>
  <c r="AC47" i="12"/>
  <c r="AE47" i="12" s="1"/>
  <c r="Y47" i="12"/>
  <c r="AH47" i="12" l="1"/>
  <c r="AJ46" i="12"/>
  <c r="AP46" i="12" s="1"/>
  <c r="AO46" i="12"/>
  <c r="AC46" i="12"/>
  <c r="AE46" i="12" s="1"/>
  <c r="Y46" i="12"/>
  <c r="AH46" i="12" l="1"/>
  <c r="AJ45" i="12"/>
  <c r="AP45" i="12" s="1"/>
  <c r="AO45" i="12"/>
  <c r="AC45" i="12"/>
  <c r="AE45" i="12" s="1"/>
  <c r="Y45" i="12"/>
  <c r="AR45" i="12" l="1"/>
  <c r="AH45" i="12"/>
  <c r="AJ44" i="12" l="1"/>
  <c r="AO44" i="12"/>
  <c r="AC44" i="12"/>
  <c r="AE44" i="12" s="1"/>
  <c r="Y44" i="12"/>
  <c r="AR44" i="12"/>
  <c r="AH44" i="12" l="1"/>
  <c r="AP44" i="12"/>
  <c r="AR43" i="12"/>
  <c r="AO39" i="12"/>
  <c r="AO40" i="12"/>
  <c r="AO41" i="12"/>
  <c r="AO42" i="12"/>
  <c r="AO43" i="12"/>
  <c r="AJ43" i="12"/>
  <c r="AP43" i="12" s="1"/>
  <c r="AC43" i="12"/>
  <c r="AE43" i="12" s="1"/>
  <c r="Y43" i="12"/>
  <c r="AH43" i="12" l="1"/>
  <c r="AR42" i="12" l="1"/>
  <c r="AJ42" i="12"/>
  <c r="AP42" i="12" s="1"/>
  <c r="AC42" i="12"/>
  <c r="AE42" i="12" s="1"/>
  <c r="Y42" i="12"/>
  <c r="AH42" i="12" l="1"/>
  <c r="AJ41" i="12"/>
  <c r="AP41" i="12" s="1"/>
  <c r="AC41" i="12"/>
  <c r="AE41" i="12" s="1"/>
  <c r="Y41" i="12"/>
  <c r="AH41" i="12" l="1"/>
  <c r="AR41" i="12"/>
  <c r="AJ40" i="12" l="1"/>
  <c r="AP40" i="12" s="1"/>
  <c r="AC40" i="12"/>
  <c r="AE40" i="12" s="1"/>
  <c r="Y40" i="12"/>
  <c r="AR40" i="12"/>
  <c r="AH40" i="12" l="1"/>
  <c r="AO36" i="12"/>
  <c r="AO37" i="12"/>
  <c r="AO38" i="12"/>
  <c r="AM31" i="12"/>
  <c r="AN31" i="12"/>
  <c r="AM32" i="12"/>
  <c r="AN32" i="12"/>
  <c r="AN34" i="12"/>
  <c r="AN35" i="12"/>
  <c r="AR39" i="12" l="1"/>
  <c r="AJ39" i="12"/>
  <c r="AP39" i="12" s="1"/>
  <c r="AC39" i="12"/>
  <c r="AE39" i="12" s="1"/>
  <c r="Y39" i="12"/>
  <c r="AH39" i="12" l="1"/>
  <c r="AR37" i="12"/>
  <c r="AR38" i="12"/>
  <c r="AJ38" i="12"/>
  <c r="AP38" i="12" s="1"/>
  <c r="AC38" i="12"/>
  <c r="AE38" i="12" s="1"/>
  <c r="Y38" i="12"/>
  <c r="AH38" i="12" l="1"/>
  <c r="AP36" i="12"/>
  <c r="AM23" i="12" l="1"/>
  <c r="AJ37" i="12"/>
  <c r="AP37" i="12" s="1"/>
  <c r="AC37" i="12"/>
  <c r="AE37" i="12" s="1"/>
  <c r="Y37" i="12"/>
  <c r="AH37" i="12" l="1"/>
  <c r="AH36" i="12"/>
  <c r="AR36" i="12"/>
  <c r="AR34" i="12" l="1"/>
  <c r="AR35" i="12"/>
  <c r="AO35" i="12"/>
  <c r="AN19" i="12"/>
  <c r="AJ35" i="12"/>
  <c r="AP35" i="12" s="1"/>
  <c r="AC35" i="12"/>
  <c r="AE35" i="12" s="1"/>
  <c r="Y35" i="12"/>
  <c r="AH35" i="12" l="1"/>
  <c r="AP33" i="12"/>
  <c r="AJ34" i="12"/>
  <c r="AP34" i="12" s="1"/>
  <c r="AO33" i="12"/>
  <c r="AO34" i="12"/>
  <c r="AC34" i="12"/>
  <c r="AE34" i="12" s="1"/>
  <c r="AH33" i="12"/>
  <c r="Y34" i="12"/>
  <c r="AH34" i="12" l="1"/>
  <c r="AR33" i="12"/>
  <c r="AR32" i="12" l="1"/>
  <c r="AN28" i="12"/>
  <c r="AN27" i="12"/>
  <c r="AN25" i="12"/>
  <c r="AN23" i="12"/>
  <c r="AN16" i="12"/>
  <c r="AN14" i="12"/>
  <c r="AN12" i="12"/>
  <c r="AN9" i="12"/>
  <c r="AJ32" i="12"/>
  <c r="AP32" i="12" s="1"/>
  <c r="AC32" i="12"/>
  <c r="AE32" i="12" s="1"/>
  <c r="AO32" i="12"/>
  <c r="Y32" i="12"/>
  <c r="AH32" i="12" l="1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M29" i="12"/>
  <c r="AM30" i="12"/>
  <c r="AO30" i="12" s="1"/>
  <c r="AO31" i="12"/>
  <c r="AJ30" i="12"/>
  <c r="AP30" i="12" s="1"/>
  <c r="AJ31" i="12"/>
  <c r="AP31" i="12" s="1"/>
  <c r="AC29" i="12"/>
  <c r="AC30" i="12"/>
  <c r="AE30" i="12" s="1"/>
  <c r="AC31" i="12"/>
  <c r="AE31" i="12" s="1"/>
  <c r="Y30" i="12"/>
  <c r="Y31" i="12"/>
  <c r="AH30" i="12" l="1"/>
  <c r="AH31" i="12"/>
  <c r="Y29" i="12"/>
  <c r="AD29" i="12"/>
  <c r="AJ29" i="12" s="1"/>
  <c r="AJ28" i="12"/>
  <c r="AP28" i="12" s="1"/>
  <c r="AC28" i="12"/>
  <c r="AE28" i="12" s="1"/>
  <c r="AM28" i="12"/>
  <c r="AO28" i="12" s="1"/>
  <c r="Y28" i="12"/>
  <c r="AE29" i="12" l="1"/>
  <c r="AH29" i="12" s="1"/>
  <c r="AO29" i="12"/>
  <c r="AH28" i="12"/>
  <c r="AP29" i="12"/>
  <c r="AM26" i="12"/>
  <c r="AO26" i="12" s="1"/>
  <c r="AM27" i="12"/>
  <c r="AO27" i="12" s="1"/>
  <c r="AJ26" i="12"/>
  <c r="AP26" i="12" s="1"/>
  <c r="AJ27" i="12"/>
  <c r="AP27" i="12" s="1"/>
  <c r="AH26" i="12"/>
  <c r="AC27" i="12"/>
  <c r="AE27" i="12" s="1"/>
  <c r="Y27" i="12"/>
  <c r="AH27" i="12" l="1"/>
  <c r="AC25" i="12"/>
  <c r="AJ23" i="12" l="1"/>
  <c r="AP23" i="12" s="1"/>
  <c r="AJ24" i="12"/>
  <c r="AP24" i="12" s="1"/>
  <c r="AJ25" i="12"/>
  <c r="AP25" i="12" s="1"/>
  <c r="AO23" i="12"/>
  <c r="AM24" i="12"/>
  <c r="AO24" i="12" s="1"/>
  <c r="AM25" i="12"/>
  <c r="AO25" i="12" s="1"/>
  <c r="AE24" i="12"/>
  <c r="AE25" i="12"/>
  <c r="AC23" i="12"/>
  <c r="AE23" i="12" s="1"/>
  <c r="Y23" i="12"/>
  <c r="Y24" i="12"/>
  <c r="Y25" i="12"/>
  <c r="AH23" i="12" l="1"/>
  <c r="AH25" i="12"/>
  <c r="AC19" i="12"/>
  <c r="AC14" i="12" l="1"/>
  <c r="AC16" i="12"/>
  <c r="AC9" i="12" l="1"/>
  <c r="AC12" i="12"/>
  <c r="AM21" i="12"/>
  <c r="AM22" i="12"/>
  <c r="AM6" i="12"/>
  <c r="AM7" i="12"/>
  <c r="AM8" i="12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5" i="12"/>
  <c r="AR6" i="12" l="1"/>
  <c r="AR7" i="12"/>
  <c r="AR8" i="12"/>
  <c r="AR9" i="12"/>
  <c r="AR10" i="12"/>
  <c r="AR11" i="12"/>
  <c r="AR12" i="12"/>
  <c r="AR13" i="12"/>
  <c r="AR14" i="12"/>
  <c r="AR5" i="12"/>
  <c r="AS5" i="12" s="1"/>
  <c r="AR4" i="12"/>
  <c r="AD6" i="12"/>
  <c r="AE6" i="12" s="1"/>
  <c r="Y6" i="12"/>
  <c r="Y7" i="12"/>
  <c r="AO6" i="12" l="1"/>
  <c r="AJ6" i="12"/>
  <c r="AP6" i="12" s="1"/>
  <c r="AS6" i="12"/>
  <c r="AS7" i="12" s="1"/>
  <c r="AS8" i="12" s="1"/>
  <c r="AS9" i="12" s="1"/>
  <c r="AS10" i="12" s="1"/>
  <c r="AS11" i="12" s="1"/>
  <c r="AS12" i="12" s="1"/>
  <c r="AS13" i="12" s="1"/>
  <c r="AS14" i="12" s="1"/>
  <c r="AS15" i="12" s="1"/>
  <c r="AS16" i="12" s="1"/>
  <c r="AS17" i="12" s="1"/>
  <c r="AS18" i="12" s="1"/>
  <c r="AS19" i="12" s="1"/>
  <c r="AS20" i="12" s="1"/>
  <c r="AS21" i="12" s="1"/>
  <c r="AS22" i="12" s="1"/>
  <c r="AS23" i="12" s="1"/>
  <c r="AS24" i="12" s="1"/>
  <c r="AS25" i="12" s="1"/>
  <c r="AS26" i="12" s="1"/>
  <c r="AS27" i="12" s="1"/>
  <c r="AS28" i="12" s="1"/>
  <c r="AS29" i="12" s="1"/>
  <c r="AS30" i="12" s="1"/>
  <c r="AS31" i="12" s="1"/>
  <c r="AD7" i="12"/>
  <c r="AO7" i="12" s="1"/>
  <c r="AD8" i="12"/>
  <c r="AO8" i="12" s="1"/>
  <c r="AD9" i="12"/>
  <c r="AD10" i="12"/>
  <c r="AO10" i="12" s="1"/>
  <c r="AD11" i="12"/>
  <c r="AO11" i="12" s="1"/>
  <c r="AD12" i="12"/>
  <c r="AO12" i="12" s="1"/>
  <c r="AD13" i="12"/>
  <c r="AO13" i="12" s="1"/>
  <c r="AD14" i="12"/>
  <c r="AO14" i="12" s="1"/>
  <c r="AD15" i="12"/>
  <c r="AO15" i="12" s="1"/>
  <c r="AD16" i="12"/>
  <c r="AO16" i="12" s="1"/>
  <c r="AD17" i="12"/>
  <c r="AO17" i="12" s="1"/>
  <c r="AD18" i="12"/>
  <c r="AO18" i="12" s="1"/>
  <c r="AD19" i="12"/>
  <c r="AO19" i="12" s="1"/>
  <c r="AD20" i="12"/>
  <c r="AO20" i="12" s="1"/>
  <c r="AD21" i="12"/>
  <c r="AO21" i="12" s="1"/>
  <c r="AD22" i="12"/>
  <c r="AO22" i="12" s="1"/>
  <c r="AD5" i="12"/>
  <c r="AO5" i="12" s="1"/>
  <c r="AC5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5" i="12"/>
  <c r="Z5" i="12"/>
  <c r="Z6" i="12" s="1"/>
  <c r="Z7" i="12" s="1"/>
  <c r="H4" i="12"/>
  <c r="V4" i="12" s="1"/>
  <c r="D4" i="12"/>
  <c r="D5" i="12" s="1"/>
  <c r="AS32" i="12" l="1"/>
  <c r="AS33" i="12" s="1"/>
  <c r="AS34" i="12" s="1"/>
  <c r="AS35" i="12" s="1"/>
  <c r="AS36" i="12" s="1"/>
  <c r="AS37" i="12" s="1"/>
  <c r="AS38" i="12" s="1"/>
  <c r="AS39" i="12" s="1"/>
  <c r="AS40" i="12" s="1"/>
  <c r="AS41" i="12" s="1"/>
  <c r="AS42" i="12" s="1"/>
  <c r="AS43" i="12" s="1"/>
  <c r="AS44" i="12" s="1"/>
  <c r="AS45" i="12" s="1"/>
  <c r="AS46" i="12" s="1"/>
  <c r="AS47" i="12" s="1"/>
  <c r="AS48" i="12" s="1"/>
  <c r="AS49" i="12" s="1"/>
  <c r="AS50" i="12" s="1"/>
  <c r="AE9" i="12"/>
  <c r="AH9" i="12" s="1"/>
  <c r="AO9" i="12"/>
  <c r="AE21" i="12"/>
  <c r="AE17" i="12"/>
  <c r="AJ20" i="12"/>
  <c r="AP20" i="12" s="1"/>
  <c r="AJ12" i="12"/>
  <c r="AP12" i="12" s="1"/>
  <c r="AE19" i="12"/>
  <c r="AH19" i="12" s="1"/>
  <c r="AE18" i="12"/>
  <c r="AE12" i="12"/>
  <c r="AH12" i="12" s="1"/>
  <c r="AJ17" i="12"/>
  <c r="AP17" i="12" s="1"/>
  <c r="AJ9" i="12"/>
  <c r="AJ5" i="12"/>
  <c r="AE22" i="12"/>
  <c r="AE14" i="12"/>
  <c r="AH14" i="12" s="1"/>
  <c r="AJ13" i="12"/>
  <c r="AP13" i="12" s="1"/>
  <c r="AE13" i="12"/>
  <c r="AJ11" i="12"/>
  <c r="AP11" i="12" s="1"/>
  <c r="AE10" i="12"/>
  <c r="AJ16" i="12"/>
  <c r="AP16" i="12" s="1"/>
  <c r="AJ8" i="12"/>
  <c r="AP8" i="12" s="1"/>
  <c r="AJ21" i="12"/>
  <c r="AP21" i="12" s="1"/>
  <c r="AE15" i="12"/>
  <c r="AJ7" i="12"/>
  <c r="AJ15" i="12"/>
  <c r="AP15" i="12" s="1"/>
  <c r="AE5" i="12"/>
  <c r="AH5" i="12" s="1"/>
  <c r="AI5" i="12" s="1"/>
  <c r="AI6" i="12" s="1"/>
  <c r="AI7" i="12" s="1"/>
  <c r="AI8" i="12" s="1"/>
  <c r="AE20" i="12"/>
  <c r="AE16" i="12"/>
  <c r="AH16" i="12" s="1"/>
  <c r="AE8" i="12"/>
  <c r="AJ22" i="12"/>
  <c r="AP22" i="12" s="1"/>
  <c r="AJ18" i="12"/>
  <c r="AP18" i="12" s="1"/>
  <c r="AJ14" i="12"/>
  <c r="AP14" i="12" s="1"/>
  <c r="AJ10" i="12"/>
  <c r="AP10" i="12" s="1"/>
  <c r="AJ19" i="12"/>
  <c r="AP19" i="12" s="1"/>
  <c r="AE11" i="12"/>
  <c r="AE7" i="12"/>
  <c r="Z8" i="12"/>
  <c r="Z9" i="12" s="1"/>
  <c r="Z10" i="12" s="1"/>
  <c r="Z11" i="12" s="1"/>
  <c r="Z12" i="12" s="1"/>
  <c r="Z13" i="12" s="1"/>
  <c r="Z14" i="12" s="1"/>
  <c r="D6" i="12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P5" i="12"/>
  <c r="H5" i="12"/>
  <c r="H6" i="12" s="1"/>
  <c r="AJ83" i="12" l="1"/>
  <c r="AS51" i="12"/>
  <c r="AS52" i="12" s="1"/>
  <c r="AS53" i="12" s="1"/>
  <c r="AS54" i="12" s="1"/>
  <c r="AS55" i="12" s="1"/>
  <c r="AS56" i="12" s="1"/>
  <c r="AS57" i="12" s="1"/>
  <c r="AS58" i="12" s="1"/>
  <c r="AS59" i="12" s="1"/>
  <c r="AS60" i="12" s="1"/>
  <c r="AS61" i="12" s="1"/>
  <c r="AS62" i="12" s="1"/>
  <c r="AP7" i="12"/>
  <c r="AF5" i="12"/>
  <c r="AF6" i="12" s="1"/>
  <c r="AF7" i="12" s="1"/>
  <c r="AF8" i="12" s="1"/>
  <c r="AF9" i="12" s="1"/>
  <c r="AF10" i="12" s="1"/>
  <c r="AF11" i="12" s="1"/>
  <c r="AF12" i="12" s="1"/>
  <c r="AF13" i="12" s="1"/>
  <c r="AF14" i="12" s="1"/>
  <c r="AF15" i="12" s="1"/>
  <c r="AF16" i="12" s="1"/>
  <c r="AF17" i="12" s="1"/>
  <c r="AF18" i="12" s="1"/>
  <c r="AF19" i="12" s="1"/>
  <c r="D23" i="12"/>
  <c r="D24" i="12" s="1"/>
  <c r="D25" i="12" s="1"/>
  <c r="Z15" i="12"/>
  <c r="Z16" i="12" s="1"/>
  <c r="AL5" i="12"/>
  <c r="AL9" i="12"/>
  <c r="AI9" i="12"/>
  <c r="AI10" i="12" s="1"/>
  <c r="AI11" i="12" s="1"/>
  <c r="AI12" i="12" s="1"/>
  <c r="AI13" i="12" s="1"/>
  <c r="AI14" i="12" s="1"/>
  <c r="AI15" i="12" s="1"/>
  <c r="AI16" i="12" s="1"/>
  <c r="AI17" i="12" s="1"/>
  <c r="AI18" i="12" s="1"/>
  <c r="AI19" i="12" s="1"/>
  <c r="AI20" i="12" s="1"/>
  <c r="AI21" i="12" s="1"/>
  <c r="AI22" i="12" s="1"/>
  <c r="AI23" i="12" s="1"/>
  <c r="AI24" i="12" s="1"/>
  <c r="AI25" i="12" s="1"/>
  <c r="AI26" i="12" s="1"/>
  <c r="AI27" i="12" s="1"/>
  <c r="AI28" i="12" s="1"/>
  <c r="AI29" i="12" s="1"/>
  <c r="AI30" i="12" s="1"/>
  <c r="AI31" i="12" s="1"/>
  <c r="AI32" i="12" s="1"/>
  <c r="AI33" i="12" s="1"/>
  <c r="AI34" i="12" s="1"/>
  <c r="AI35" i="12" s="1"/>
  <c r="AI36" i="12" s="1"/>
  <c r="AI37" i="12" s="1"/>
  <c r="AI38" i="12" s="1"/>
  <c r="AI39" i="12" s="1"/>
  <c r="AI40" i="12" s="1"/>
  <c r="AI41" i="12" s="1"/>
  <c r="AI42" i="12" s="1"/>
  <c r="AI43" i="12" s="1"/>
  <c r="AI44" i="12" s="1"/>
  <c r="AI45" i="12" s="1"/>
  <c r="AI46" i="12" s="1"/>
  <c r="AI47" i="12" s="1"/>
  <c r="AI48" i="12" s="1"/>
  <c r="AI49" i="12" s="1"/>
  <c r="AI50" i="12" s="1"/>
  <c r="AI51" i="12" s="1"/>
  <c r="AI52" i="12" s="1"/>
  <c r="AI53" i="12" s="1"/>
  <c r="AI54" i="12" s="1"/>
  <c r="AI55" i="12" s="1"/>
  <c r="AI56" i="12" s="1"/>
  <c r="AI57" i="12" s="1"/>
  <c r="AI58" i="12" s="1"/>
  <c r="AI59" i="12" s="1"/>
  <c r="AI60" i="12" s="1"/>
  <c r="AI61" i="12" s="1"/>
  <c r="AI62" i="12" s="1"/>
  <c r="AI63" i="12" s="1"/>
  <c r="AI64" i="12" s="1"/>
  <c r="AI65" i="12" s="1"/>
  <c r="AI66" i="12" s="1"/>
  <c r="AI67" i="12" s="1"/>
  <c r="AI68" i="12" s="1"/>
  <c r="AI69" i="12" s="1"/>
  <c r="AI70" i="12" s="1"/>
  <c r="AI71" i="12" s="1"/>
  <c r="P6" i="12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H7" i="12"/>
  <c r="V5" i="12"/>
  <c r="AI72" i="12" l="1"/>
  <c r="AI73" i="12" s="1"/>
  <c r="AI74" i="12" s="1"/>
  <c r="AI75" i="12" s="1"/>
  <c r="AI76" i="12" s="1"/>
  <c r="AI77" i="12" s="1"/>
  <c r="AI78" i="12" s="1"/>
  <c r="AI79" i="12" s="1"/>
  <c r="AI80" i="12" s="1"/>
  <c r="AI81" i="12" s="1"/>
  <c r="AL83" i="12"/>
  <c r="AS63" i="12"/>
  <c r="AS64" i="12" s="1"/>
  <c r="AS65" i="12" s="1"/>
  <c r="AS66" i="12" s="1"/>
  <c r="AS67" i="12" s="1"/>
  <c r="AS68" i="12" s="1"/>
  <c r="AP9" i="12"/>
  <c r="AG5" i="12"/>
  <c r="V6" i="12"/>
  <c r="D26" i="12"/>
  <c r="D27" i="12" s="1"/>
  <c r="P23" i="12"/>
  <c r="P24" i="12" s="1"/>
  <c r="P25" i="12" s="1"/>
  <c r="P26" i="12" s="1"/>
  <c r="P27" i="12" s="1"/>
  <c r="AP5" i="12"/>
  <c r="AQ5" i="12" s="1"/>
  <c r="AQ6" i="12" s="1"/>
  <c r="AQ7" i="12" s="1"/>
  <c r="AQ8" i="12" s="1"/>
  <c r="AG14" i="12"/>
  <c r="Z17" i="12"/>
  <c r="Z18" i="12" s="1"/>
  <c r="Z19" i="12" s="1"/>
  <c r="Z20" i="12" s="1"/>
  <c r="Z21" i="12" s="1"/>
  <c r="Z22" i="12" s="1"/>
  <c r="Z23" i="12" s="1"/>
  <c r="AG16" i="12"/>
  <c r="AF20" i="12"/>
  <c r="AF21" i="12" s="1"/>
  <c r="AF22" i="12" s="1"/>
  <c r="H8" i="12"/>
  <c r="V7" i="12"/>
  <c r="AG9" i="12"/>
  <c r="AS69" i="12" l="1"/>
  <c r="AS70" i="12" s="1"/>
  <c r="AS71" i="12" s="1"/>
  <c r="AS72" i="12" s="1"/>
  <c r="AQ9" i="12"/>
  <c r="AQ10" i="12" s="1"/>
  <c r="AQ11" i="12" s="1"/>
  <c r="AQ12" i="12" s="1"/>
  <c r="AQ13" i="12" s="1"/>
  <c r="AQ14" i="12" s="1"/>
  <c r="AQ15" i="12" s="1"/>
  <c r="AQ16" i="12" s="1"/>
  <c r="AQ17" i="12" s="1"/>
  <c r="AQ18" i="12" s="1"/>
  <c r="AQ19" i="12" s="1"/>
  <c r="AQ20" i="12" s="1"/>
  <c r="AQ21" i="12" s="1"/>
  <c r="AQ22" i="12" s="1"/>
  <c r="AQ23" i="12" s="1"/>
  <c r="AQ24" i="12" s="1"/>
  <c r="AQ25" i="12" s="1"/>
  <c r="D28" i="12"/>
  <c r="P28" i="12"/>
  <c r="P29" i="12" s="1"/>
  <c r="AF23" i="12"/>
  <c r="AF24" i="12" s="1"/>
  <c r="AF25" i="12" s="1"/>
  <c r="Z24" i="12"/>
  <c r="Z25" i="12" s="1"/>
  <c r="Z26" i="12" s="1"/>
  <c r="AG19" i="12"/>
  <c r="H9" i="12"/>
  <c r="V9" i="12" s="1"/>
  <c r="V8" i="12"/>
  <c r="AG12" i="12"/>
  <c r="AS73" i="12" l="1"/>
  <c r="AS74" i="12" s="1"/>
  <c r="AS75" i="12" s="1"/>
  <c r="AS76" i="12" s="1"/>
  <c r="AS77" i="12" s="1"/>
  <c r="AS78" i="12" s="1"/>
  <c r="AS79" i="12" s="1"/>
  <c r="AS80" i="12" s="1"/>
  <c r="AS81" i="12" s="1"/>
  <c r="P30" i="12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D29" i="12"/>
  <c r="D30" i="12" s="1"/>
  <c r="D31" i="12" s="1"/>
  <c r="D32" i="12" s="1"/>
  <c r="Z27" i="12"/>
  <c r="Z28" i="12" s="1"/>
  <c r="Z29" i="12" s="1"/>
  <c r="Z30" i="12" s="1"/>
  <c r="Z31" i="12" s="1"/>
  <c r="Z32" i="12" s="1"/>
  <c r="Z33" i="12" s="1"/>
  <c r="Z34" i="12" s="1"/>
  <c r="Z35" i="12" s="1"/>
  <c r="Z36" i="12" s="1"/>
  <c r="AQ26" i="12"/>
  <c r="AQ27" i="12" s="1"/>
  <c r="AQ28" i="12" s="1"/>
  <c r="AQ29" i="12" s="1"/>
  <c r="AQ30" i="12" s="1"/>
  <c r="AQ31" i="12" s="1"/>
  <c r="AQ32" i="12" s="1"/>
  <c r="AQ33" i="12" s="1"/>
  <c r="AQ34" i="12" s="1"/>
  <c r="AQ35" i="12" s="1"/>
  <c r="AQ36" i="12" s="1"/>
  <c r="AQ37" i="12" s="1"/>
  <c r="AQ38" i="12" s="1"/>
  <c r="AQ39" i="12" s="1"/>
  <c r="AQ40" i="12" s="1"/>
  <c r="AQ41" i="12" s="1"/>
  <c r="AQ42" i="12" s="1"/>
  <c r="AQ43" i="12" s="1"/>
  <c r="AQ44" i="12" s="1"/>
  <c r="AQ45" i="12" s="1"/>
  <c r="AQ46" i="12" s="1"/>
  <c r="AQ47" i="12" s="1"/>
  <c r="AQ48" i="12" s="1"/>
  <c r="AQ49" i="12" s="1"/>
  <c r="AQ50" i="12" s="1"/>
  <c r="AQ51" i="12" s="1"/>
  <c r="AQ52" i="12" s="1"/>
  <c r="AQ53" i="12" s="1"/>
  <c r="AQ54" i="12" s="1"/>
  <c r="AQ55" i="12" s="1"/>
  <c r="AF26" i="12"/>
  <c r="AF27" i="12" s="1"/>
  <c r="AG23" i="12"/>
  <c r="AG25" i="12"/>
  <c r="H10" i="12"/>
  <c r="V10" i="12" s="1"/>
  <c r="P65" i="12" l="1"/>
  <c r="P66" i="12" s="1"/>
  <c r="AQ56" i="12"/>
  <c r="AQ57" i="12" s="1"/>
  <c r="AQ58" i="12" s="1"/>
  <c r="AQ59" i="12" s="1"/>
  <c r="AQ60" i="12" s="1"/>
  <c r="AQ61" i="12" s="1"/>
  <c r="AQ62" i="12" s="1"/>
  <c r="Z37" i="12"/>
  <c r="Z38" i="12" s="1"/>
  <c r="D33" i="12"/>
  <c r="D34" i="12" s="1"/>
  <c r="D35" i="12" s="1"/>
  <c r="D36" i="12" s="1"/>
  <c r="AF28" i="12"/>
  <c r="AF29" i="12" s="1"/>
  <c r="AF30" i="12" s="1"/>
  <c r="AF31" i="12" s="1"/>
  <c r="AF32" i="12" s="1"/>
  <c r="AF33" i="12" s="1"/>
  <c r="AF34" i="12" s="1"/>
  <c r="AF35" i="12" s="1"/>
  <c r="AF36" i="12" s="1"/>
  <c r="AF37" i="12" s="1"/>
  <c r="AF38" i="12" s="1"/>
  <c r="AF39" i="12" s="1"/>
  <c r="AF40" i="12" s="1"/>
  <c r="AF41" i="12" s="1"/>
  <c r="AF42" i="12" s="1"/>
  <c r="AF43" i="12" s="1"/>
  <c r="AF44" i="12" s="1"/>
  <c r="AF45" i="12" s="1"/>
  <c r="AF46" i="12" s="1"/>
  <c r="AF47" i="12" s="1"/>
  <c r="AF48" i="12" s="1"/>
  <c r="AF49" i="12" s="1"/>
  <c r="AF50" i="12" s="1"/>
  <c r="AF51" i="12" s="1"/>
  <c r="AF52" i="12" s="1"/>
  <c r="AF53" i="12" s="1"/>
  <c r="AF54" i="12" s="1"/>
  <c r="AF55" i="12" s="1"/>
  <c r="AF56" i="12" s="1"/>
  <c r="AF57" i="12" s="1"/>
  <c r="AF58" i="12" s="1"/>
  <c r="AF59" i="12" s="1"/>
  <c r="AF60" i="12" s="1"/>
  <c r="AF61" i="12" s="1"/>
  <c r="AF62" i="12" s="1"/>
  <c r="AF63" i="12" s="1"/>
  <c r="AF64" i="12" s="1"/>
  <c r="AF65" i="12" s="1"/>
  <c r="AG26" i="12"/>
  <c r="AG27" i="12"/>
  <c r="H11" i="12"/>
  <c r="V11" i="12" s="1"/>
  <c r="P67" i="12" l="1"/>
  <c r="P68" i="12" s="1"/>
  <c r="P69" i="12" s="1"/>
  <c r="P70" i="12" s="1"/>
  <c r="P71" i="12" s="1"/>
  <c r="AF66" i="12"/>
  <c r="AF67" i="12" s="1"/>
  <c r="AQ63" i="12"/>
  <c r="AQ64" i="12" s="1"/>
  <c r="AQ65" i="12" s="1"/>
  <c r="AQ66" i="12" s="1"/>
  <c r="AQ67" i="12" s="1"/>
  <c r="AQ68" i="12" s="1"/>
  <c r="AQ69" i="12" s="1"/>
  <c r="AQ70" i="12" s="1"/>
  <c r="AQ71" i="12" s="1"/>
  <c r="Z39" i="12"/>
  <c r="AG38" i="12"/>
  <c r="AG37" i="12"/>
  <c r="D37" i="12"/>
  <c r="D38" i="12" s="1"/>
  <c r="D39" i="12" s="1"/>
  <c r="D40" i="12" s="1"/>
  <c r="D41" i="12" s="1"/>
  <c r="D42" i="12" s="1"/>
  <c r="D43" i="12" s="1"/>
  <c r="D44" i="12" s="1"/>
  <c r="D45" i="12" s="1"/>
  <c r="D46" i="12" s="1"/>
  <c r="AG36" i="12"/>
  <c r="AG35" i="12"/>
  <c r="AG34" i="12"/>
  <c r="AG32" i="12"/>
  <c r="AG31" i="12"/>
  <c r="AG28" i="12"/>
  <c r="H12" i="12"/>
  <c r="V12" i="12" s="1"/>
  <c r="AQ72" i="12" l="1"/>
  <c r="AQ73" i="12" s="1"/>
  <c r="AQ74" i="12" s="1"/>
  <c r="AQ75" i="12" s="1"/>
  <c r="AQ76" i="12" s="1"/>
  <c r="AQ77" i="12" s="1"/>
  <c r="AQ78" i="12" s="1"/>
  <c r="AQ79" i="12" s="1"/>
  <c r="AQ80" i="12" s="1"/>
  <c r="AQ81" i="12" s="1"/>
  <c r="AQ83" i="12" s="1"/>
  <c r="P72" i="12"/>
  <c r="P73" i="12" s="1"/>
  <c r="P74" i="12" s="1"/>
  <c r="P75" i="12" s="1"/>
  <c r="P76" i="12" s="1"/>
  <c r="P77" i="12" s="1"/>
  <c r="P78" i="12" s="1"/>
  <c r="P79" i="12" s="1"/>
  <c r="P80" i="12" s="1"/>
  <c r="P81" i="12" s="1"/>
  <c r="AF68" i="12"/>
  <c r="AF69" i="12" s="1"/>
  <c r="AF70" i="12" s="1"/>
  <c r="D47" i="12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Z40" i="12"/>
  <c r="AG39" i="12"/>
  <c r="H13" i="12"/>
  <c r="V13" i="12" s="1"/>
  <c r="AF71" i="12" l="1"/>
  <c r="AF72" i="12" s="1"/>
  <c r="D66" i="12"/>
  <c r="D67" i="12" s="1"/>
  <c r="D68" i="12" s="1"/>
  <c r="D69" i="12" s="1"/>
  <c r="D70" i="12" s="1"/>
  <c r="D71" i="12" s="1"/>
  <c r="Z41" i="12"/>
  <c r="Z42" i="12" s="1"/>
  <c r="AG40" i="12"/>
  <c r="H14" i="12"/>
  <c r="V14" i="12" s="1"/>
  <c r="D72" i="12" l="1"/>
  <c r="D73" i="12" s="1"/>
  <c r="D74" i="12" s="1"/>
  <c r="D75" i="12" s="1"/>
  <c r="D76" i="12" s="1"/>
  <c r="D77" i="12" s="1"/>
  <c r="D78" i="12" s="1"/>
  <c r="D79" i="12" s="1"/>
  <c r="D80" i="12" s="1"/>
  <c r="Z43" i="12"/>
  <c r="AG42" i="12"/>
  <c r="AG41" i="12"/>
  <c r="H15" i="12"/>
  <c r="V15" i="12" s="1"/>
  <c r="D81" i="12" l="1"/>
  <c r="AF73" i="12"/>
  <c r="AF74" i="12" s="1"/>
  <c r="AF75" i="12" s="1"/>
  <c r="AF76" i="12" s="1"/>
  <c r="AF77" i="12" s="1"/>
  <c r="AF78" i="12" s="1"/>
  <c r="AF79" i="12" s="1"/>
  <c r="AF80" i="12" s="1"/>
  <c r="AF81" i="12" s="1"/>
  <c r="Z44" i="12"/>
  <c r="AG43" i="12"/>
  <c r="H16" i="12"/>
  <c r="V16" i="12" s="1"/>
  <c r="Z45" i="12" l="1"/>
  <c r="Z46" i="12" s="1"/>
  <c r="Z47" i="12" s="1"/>
  <c r="AG44" i="12"/>
  <c r="H17" i="12"/>
  <c r="V17" i="12" s="1"/>
  <c r="Z48" i="12" l="1"/>
  <c r="AG47" i="12"/>
  <c r="AG46" i="12"/>
  <c r="AG45" i="12"/>
  <c r="H18" i="12"/>
  <c r="V18" i="12" s="1"/>
  <c r="Z49" i="12" l="1"/>
  <c r="AG48" i="12"/>
  <c r="H19" i="12"/>
  <c r="V19" i="12" s="1"/>
  <c r="Z50" i="12" l="1"/>
  <c r="Z51" i="12" s="1"/>
  <c r="Z52" i="12" s="1"/>
  <c r="Z53" i="12" s="1"/>
  <c r="Z54" i="12" s="1"/>
  <c r="AG49" i="12"/>
  <c r="H20" i="12"/>
  <c r="V20" i="12" s="1"/>
  <c r="AG54" i="12" l="1"/>
  <c r="Z55" i="12"/>
  <c r="AG53" i="12"/>
  <c r="AG52" i="12"/>
  <c r="AG51" i="12"/>
  <c r="AG50" i="12"/>
  <c r="H21" i="12"/>
  <c r="V21" i="12" s="1"/>
  <c r="Z56" i="12" l="1"/>
  <c r="AG55" i="12"/>
  <c r="H22" i="12"/>
  <c r="Z57" i="12" l="1"/>
  <c r="AG56" i="12"/>
  <c r="V22" i="12"/>
  <c r="H23" i="12"/>
  <c r="Z58" i="12" l="1"/>
  <c r="Z59" i="12" s="1"/>
  <c r="Z60" i="12" s="1"/>
  <c r="Z61" i="12" s="1"/>
  <c r="Z62" i="12" s="1"/>
  <c r="Z63" i="12" s="1"/>
  <c r="Z64" i="12" s="1"/>
  <c r="Z65" i="12" s="1"/>
  <c r="Z66" i="12" s="1"/>
  <c r="Z67" i="12" s="1"/>
  <c r="Z68" i="12" s="1"/>
  <c r="Z69" i="12" s="1"/>
  <c r="Z70" i="12" s="1"/>
  <c r="Z71" i="12" s="1"/>
  <c r="Z72" i="12" s="1"/>
  <c r="AG72" i="12" s="1"/>
  <c r="AG57" i="12"/>
  <c r="H24" i="12"/>
  <c r="V23" i="12"/>
  <c r="Z73" i="12" l="1"/>
  <c r="Z74" i="12" s="1"/>
  <c r="Z75" i="12" s="1"/>
  <c r="Z76" i="12" s="1"/>
  <c r="Z77" i="12" s="1"/>
  <c r="Z78" i="12" s="1"/>
  <c r="Z79" i="12" s="1"/>
  <c r="Z80" i="12" s="1"/>
  <c r="Z81" i="12" s="1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H25" i="12"/>
  <c r="H26" i="12" s="1"/>
  <c r="V24" i="12"/>
  <c r="AG81" i="12" l="1"/>
  <c r="AG80" i="12"/>
  <c r="AG79" i="12"/>
  <c r="AG78" i="12"/>
  <c r="AG77" i="12"/>
  <c r="AG76" i="12"/>
  <c r="AG75" i="12"/>
  <c r="AG74" i="12"/>
  <c r="AG73" i="12"/>
  <c r="H27" i="12"/>
  <c r="H28" i="12" s="1"/>
  <c r="V26" i="12"/>
  <c r="V25" i="12"/>
  <c r="V28" i="12" l="1"/>
  <c r="H29" i="12"/>
  <c r="V27" i="12"/>
  <c r="V29" i="12" l="1"/>
  <c r="H30" i="12"/>
  <c r="H31" i="12" l="1"/>
  <c r="V31" i="12" s="1"/>
  <c r="V30" i="12"/>
  <c r="H32" i="12" l="1"/>
  <c r="V32" i="12" l="1"/>
  <c r="H33" i="12"/>
  <c r="H34" i="12" l="1"/>
  <c r="H35" i="12" s="1"/>
  <c r="H36" i="12" s="1"/>
  <c r="H37" i="12" s="1"/>
  <c r="H38" i="12" s="1"/>
  <c r="V33" i="12"/>
  <c r="H39" i="12" l="1"/>
  <c r="V38" i="12"/>
  <c r="V37" i="12"/>
  <c r="V36" i="12"/>
  <c r="V35" i="12"/>
  <c r="V34" i="12"/>
  <c r="H40" i="12" l="1"/>
  <c r="V39" i="12"/>
  <c r="H41" i="12" l="1"/>
  <c r="H42" i="12" s="1"/>
  <c r="V40" i="12"/>
  <c r="V42" i="12" l="1"/>
  <c r="H43" i="12"/>
  <c r="V41" i="12"/>
  <c r="H44" i="12" l="1"/>
  <c r="V43" i="12"/>
  <c r="H45" i="12" l="1"/>
  <c r="H46" i="12" s="1"/>
  <c r="V44" i="12"/>
  <c r="V46" i="12" l="1"/>
  <c r="H47" i="12"/>
  <c r="V45" i="12"/>
  <c r="V47" i="12" l="1"/>
  <c r="H48" i="12"/>
  <c r="H49" i="12" l="1"/>
  <c r="V48" i="12"/>
  <c r="H50" i="12" l="1"/>
  <c r="H51" i="12" s="1"/>
  <c r="H52" i="12" s="1"/>
  <c r="H53" i="12" s="1"/>
  <c r="H54" i="12" s="1"/>
  <c r="V49" i="12"/>
  <c r="H55" i="12" l="1"/>
  <c r="V54" i="12"/>
  <c r="V53" i="12"/>
  <c r="V52" i="12"/>
  <c r="V51" i="12"/>
  <c r="V50" i="12"/>
  <c r="H56" i="12" l="1"/>
  <c r="V55" i="12"/>
  <c r="H57" i="12" l="1"/>
  <c r="V56" i="12"/>
  <c r="H58" i="12" l="1"/>
  <c r="H59" i="12" s="1"/>
  <c r="H60" i="12" s="1"/>
  <c r="H61" i="12" s="1"/>
  <c r="H62" i="12" s="1"/>
  <c r="H63" i="12" s="1"/>
  <c r="H64" i="12" s="1"/>
  <c r="V57" i="12"/>
  <c r="H65" i="12" l="1"/>
  <c r="H66" i="12" s="1"/>
  <c r="H67" i="12" s="1"/>
  <c r="H68" i="12" s="1"/>
  <c r="H69" i="12" s="1"/>
  <c r="H70" i="12" s="1"/>
  <c r="V64" i="12"/>
  <c r="V63" i="12"/>
  <c r="V62" i="12"/>
  <c r="V61" i="12"/>
  <c r="V60" i="12"/>
  <c r="V59" i="12"/>
  <c r="V58" i="12"/>
  <c r="V70" i="12" l="1"/>
  <c r="H71" i="12"/>
  <c r="H72" i="12" s="1"/>
  <c r="V72" i="12" s="1"/>
  <c r="V69" i="12"/>
  <c r="V68" i="12"/>
  <c r="V67" i="12"/>
  <c r="V66" i="12"/>
  <c r="V65" i="12"/>
  <c r="H73" i="12" l="1"/>
  <c r="H74" i="12" s="1"/>
  <c r="H75" i="12" s="1"/>
  <c r="H76" i="12" s="1"/>
  <c r="V71" i="12"/>
  <c r="V76" i="12" l="1"/>
  <c r="H77" i="12"/>
  <c r="H78" i="12" s="1"/>
  <c r="H79" i="12" s="1"/>
  <c r="H80" i="12" s="1"/>
  <c r="H81" i="12" s="1"/>
  <c r="V75" i="12"/>
  <c r="V74" i="12"/>
  <c r="V73" i="12"/>
  <c r="V81" i="12" l="1"/>
  <c r="V80" i="12"/>
  <c r="V79" i="12"/>
  <c r="V78" i="12"/>
  <c r="V7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연결" type="4" refreshedVersion="6" background="1" saveData="1">
    <webPr sourceData="1" parsePre="1" consecutive="1" xl2000="1" url="https://finance.naver.com/marketindex/?tabSel=exchange#tab_section"/>
  </connection>
</connections>
</file>

<file path=xl/sharedStrings.xml><?xml version="1.0" encoding="utf-8"?>
<sst xmlns="http://schemas.openxmlformats.org/spreadsheetml/2006/main" count="186" uniqueCount="178">
  <si>
    <t>누적계</t>
    <phoneticPr fontId="4" type="noConversion"/>
  </si>
  <si>
    <t>계</t>
    <phoneticPr fontId="4" type="noConversion"/>
  </si>
  <si>
    <t>수량</t>
    <phoneticPr fontId="4" type="noConversion"/>
  </si>
  <si>
    <t>일자</t>
    <phoneticPr fontId="4" type="noConversion"/>
  </si>
  <si>
    <t>비고</t>
    <phoneticPr fontId="4" type="noConversion"/>
  </si>
  <si>
    <t>일자</t>
    <phoneticPr fontId="2" type="noConversion"/>
  </si>
  <si>
    <t>수량</t>
    <phoneticPr fontId="2" type="noConversion"/>
  </si>
  <si>
    <t xml:space="preserve">누적계 </t>
    <phoneticPr fontId="2" type="noConversion"/>
  </si>
  <si>
    <t>제품 입고(엔에이블)</t>
    <phoneticPr fontId="4" type="noConversion"/>
  </si>
  <si>
    <t>LOT NO</t>
    <phoneticPr fontId="2" type="noConversion"/>
  </si>
  <si>
    <t>INV NO</t>
    <phoneticPr fontId="2" type="noConversion"/>
  </si>
  <si>
    <t>기준환율</t>
    <phoneticPr fontId="2" type="noConversion"/>
  </si>
  <si>
    <t>수익</t>
    <phoneticPr fontId="2" type="noConversion"/>
  </si>
  <si>
    <t>수익률</t>
    <phoneticPr fontId="2" type="noConversion"/>
  </si>
  <si>
    <t xml:space="preserve">수익금액 </t>
    <phoneticPr fontId="2" type="noConversion"/>
  </si>
  <si>
    <t>날짜</t>
    <phoneticPr fontId="2" type="noConversion"/>
  </si>
  <si>
    <t xml:space="preserve">전신환 송금 </t>
    <phoneticPr fontId="2" type="noConversion"/>
  </si>
  <si>
    <t xml:space="preserve">입금액 </t>
    <phoneticPr fontId="2" type="noConversion"/>
  </si>
  <si>
    <t>USD</t>
    <phoneticPr fontId="2" type="noConversion"/>
  </si>
  <si>
    <t>N0</t>
    <phoneticPr fontId="2" type="noConversion"/>
  </si>
  <si>
    <t>재고량                                   (삼화당피앤티)</t>
    <phoneticPr fontId="2" type="noConversion"/>
  </si>
  <si>
    <t>계</t>
    <phoneticPr fontId="2" type="noConversion"/>
  </si>
  <si>
    <t>SHD-180428-1~8</t>
    <phoneticPr fontId="2" type="noConversion"/>
  </si>
  <si>
    <t>SHD-HPV01</t>
    <phoneticPr fontId="2" type="noConversion"/>
  </si>
  <si>
    <t>180415-1~8</t>
    <phoneticPr fontId="2" type="noConversion"/>
  </si>
  <si>
    <t>180604-1~40</t>
    <phoneticPr fontId="2" type="noConversion"/>
  </si>
  <si>
    <t>SHD-180608-1~40</t>
    <phoneticPr fontId="2" type="noConversion"/>
  </si>
  <si>
    <t>SHD-HPV03</t>
    <phoneticPr fontId="2" type="noConversion"/>
  </si>
  <si>
    <t>180629-1~32</t>
    <phoneticPr fontId="2" type="noConversion"/>
  </si>
  <si>
    <t>SHD-180706-1~32</t>
    <phoneticPr fontId="2" type="noConversion"/>
  </si>
  <si>
    <t>SHD-HPV04</t>
    <phoneticPr fontId="2" type="noConversion"/>
  </si>
  <si>
    <t>합계</t>
    <phoneticPr fontId="2" type="noConversion"/>
  </si>
  <si>
    <t>누적계</t>
    <phoneticPr fontId="2" type="noConversion"/>
  </si>
  <si>
    <t>KRW</t>
    <phoneticPr fontId="2" type="noConversion"/>
  </si>
  <si>
    <t>누적수익액</t>
    <phoneticPr fontId="2" type="noConversion"/>
  </si>
  <si>
    <t xml:space="preserve">합계 </t>
    <phoneticPr fontId="2" type="noConversion"/>
  </si>
  <si>
    <t>누적액</t>
    <phoneticPr fontId="2" type="noConversion"/>
  </si>
  <si>
    <t xml:space="preserve">발주대비                           생산부족량 </t>
    <phoneticPr fontId="2" type="noConversion"/>
  </si>
  <si>
    <t>미수 현황</t>
    <phoneticPr fontId="2" type="noConversion"/>
  </si>
  <si>
    <t>총 금액                          (USD)</t>
    <phoneticPr fontId="2" type="noConversion"/>
  </si>
  <si>
    <t xml:space="preserve">미수 잔여금액 </t>
    <phoneticPr fontId="2" type="noConversion"/>
  </si>
  <si>
    <t>매입단가(엔에이블)</t>
    <phoneticPr fontId="2" type="noConversion"/>
  </si>
  <si>
    <t xml:space="preserve">매출단가(HPPS) </t>
    <phoneticPr fontId="2" type="noConversion"/>
  </si>
  <si>
    <t xml:space="preserve">  현 발주량(HPPS) </t>
    <phoneticPr fontId="2" type="noConversion"/>
  </si>
  <si>
    <t>180509-1~24</t>
    <phoneticPr fontId="2" type="noConversion"/>
  </si>
  <si>
    <t>입금유무</t>
    <phoneticPr fontId="2" type="noConversion"/>
  </si>
  <si>
    <t>선적일</t>
    <phoneticPr fontId="2" type="noConversion"/>
  </si>
  <si>
    <t>출하일</t>
    <phoneticPr fontId="4" type="noConversion"/>
  </si>
  <si>
    <t>선적서류</t>
    <phoneticPr fontId="2" type="noConversion"/>
  </si>
  <si>
    <t>수출면장</t>
    <phoneticPr fontId="2" type="noConversion"/>
  </si>
  <si>
    <t>인보이스</t>
    <phoneticPr fontId="2" type="noConversion"/>
  </si>
  <si>
    <t>세금계산서</t>
    <phoneticPr fontId="2" type="noConversion"/>
  </si>
  <si>
    <t>BL</t>
    <phoneticPr fontId="2" type="noConversion"/>
  </si>
  <si>
    <t>기준환율</t>
    <phoneticPr fontId="2" type="noConversion"/>
  </si>
  <si>
    <t>환차손익</t>
    <phoneticPr fontId="2" type="noConversion"/>
  </si>
  <si>
    <t>PO                                                   https://isrm.ext.hp.com/isrm/login/</t>
    <phoneticPr fontId="2" type="noConversion"/>
  </si>
  <si>
    <t>SHD-180720-1~8</t>
    <phoneticPr fontId="2" type="noConversion"/>
  </si>
  <si>
    <t>180719-1~8</t>
    <phoneticPr fontId="2" type="noConversion"/>
  </si>
  <si>
    <t>SHD-HPV05</t>
    <phoneticPr fontId="2" type="noConversion"/>
  </si>
  <si>
    <t>180731-1~40</t>
    <phoneticPr fontId="2" type="noConversion"/>
  </si>
  <si>
    <t>SHD-180803-1~40</t>
    <phoneticPr fontId="2" type="noConversion"/>
  </si>
  <si>
    <t>SHD-HPV06</t>
    <phoneticPr fontId="2" type="noConversion"/>
  </si>
  <si>
    <t>180823-1~8</t>
    <phoneticPr fontId="2" type="noConversion"/>
  </si>
  <si>
    <t>180823-9~32</t>
    <phoneticPr fontId="2" type="noConversion"/>
  </si>
  <si>
    <t>SHD-180823-1~32</t>
    <phoneticPr fontId="2" type="noConversion"/>
  </si>
  <si>
    <t>SHD-HPV09</t>
    <phoneticPr fontId="2" type="noConversion"/>
  </si>
  <si>
    <t>환전환율                                        (환전일(예정) 기준)</t>
    <phoneticPr fontId="2" type="noConversion"/>
  </si>
  <si>
    <t>180914-1~72</t>
    <phoneticPr fontId="2" type="noConversion"/>
  </si>
  <si>
    <t>SHD-181018-1~2</t>
    <phoneticPr fontId="2" type="noConversion"/>
  </si>
  <si>
    <t>SHD-HPV10</t>
    <phoneticPr fontId="2" type="noConversion"/>
  </si>
  <si>
    <t>SHD-181031-1~5</t>
    <phoneticPr fontId="2" type="noConversion"/>
  </si>
  <si>
    <t>SHD-HPV11</t>
    <phoneticPr fontId="2" type="noConversion"/>
  </si>
  <si>
    <t>SHD-181121-1~3</t>
    <phoneticPr fontId="2" type="noConversion"/>
  </si>
  <si>
    <t>SHD-HPV12</t>
    <phoneticPr fontId="2" type="noConversion"/>
  </si>
  <si>
    <t>181117-1~48</t>
    <phoneticPr fontId="2" type="noConversion"/>
  </si>
  <si>
    <t>SHD-181210-1~4</t>
    <phoneticPr fontId="2" type="noConversion"/>
  </si>
  <si>
    <t>SHD-HPV13</t>
    <phoneticPr fontId="2" type="noConversion"/>
  </si>
  <si>
    <t>SHD-180107-1~5</t>
    <phoneticPr fontId="2" type="noConversion"/>
  </si>
  <si>
    <t>SHD-HPV14</t>
    <phoneticPr fontId="2" type="noConversion"/>
  </si>
  <si>
    <t>SHD-HPV15</t>
    <phoneticPr fontId="2" type="noConversion"/>
  </si>
  <si>
    <t>SHD-190121-1~24</t>
    <phoneticPr fontId="2" type="noConversion"/>
  </si>
  <si>
    <t>SHD-190128-1~40</t>
    <phoneticPr fontId="2" type="noConversion"/>
  </si>
  <si>
    <t>SHD-HPV16</t>
    <phoneticPr fontId="2" type="noConversion"/>
  </si>
  <si>
    <t>SHD-190316-1~32</t>
    <phoneticPr fontId="2" type="noConversion"/>
  </si>
  <si>
    <t>SHD-HPV17</t>
    <phoneticPr fontId="2" type="noConversion"/>
  </si>
  <si>
    <t>SHD-190430-1~8</t>
    <phoneticPr fontId="2" type="noConversion"/>
  </si>
  <si>
    <t>SHD-HPV18</t>
    <phoneticPr fontId="2" type="noConversion"/>
  </si>
  <si>
    <t>SHD-190329-25~32</t>
    <phoneticPr fontId="2" type="noConversion"/>
  </si>
  <si>
    <t>SHD-HPV19</t>
    <phoneticPr fontId="2" type="noConversion"/>
  </si>
  <si>
    <t>SHD-HPV20</t>
    <phoneticPr fontId="2" type="noConversion"/>
  </si>
  <si>
    <t>SHD-190325-1~8/ 190319-17~24</t>
    <phoneticPr fontId="2" type="noConversion"/>
  </si>
  <si>
    <t>190325-17~32</t>
    <phoneticPr fontId="2" type="noConversion"/>
  </si>
  <si>
    <t>SHD-HPV21</t>
  </si>
  <si>
    <t>SHD-HPV22</t>
    <phoneticPr fontId="2" type="noConversion"/>
  </si>
  <si>
    <t>190325-8~16/ 191224-33~40</t>
    <phoneticPr fontId="2" type="noConversion"/>
  </si>
  <si>
    <t>191224-1~8/ 191224-41~48</t>
    <phoneticPr fontId="2" type="noConversion"/>
  </si>
  <si>
    <t>SHD-HPV23</t>
    <phoneticPr fontId="2" type="noConversion"/>
  </si>
  <si>
    <t>191224-17~24/        191224-25~32</t>
    <phoneticPr fontId="2" type="noConversion"/>
  </si>
  <si>
    <t>SHD-HPV24</t>
    <phoneticPr fontId="2" type="noConversion"/>
  </si>
  <si>
    <t>SHD-HPV25</t>
    <phoneticPr fontId="2" type="noConversion"/>
  </si>
  <si>
    <t>191224-9~16/      200325-1~8</t>
    <phoneticPr fontId="2" type="noConversion"/>
  </si>
  <si>
    <t>200325-9~20/ 200717-25~28</t>
    <phoneticPr fontId="2" type="noConversion"/>
  </si>
  <si>
    <t>SHD-HPV26</t>
    <phoneticPr fontId="2" type="noConversion"/>
  </si>
  <si>
    <t>200717-17~24/ 200717-29~36</t>
    <phoneticPr fontId="2" type="noConversion"/>
  </si>
  <si>
    <t>SHD-HPV27</t>
    <phoneticPr fontId="2" type="noConversion"/>
  </si>
  <si>
    <t>200717-1~16</t>
    <phoneticPr fontId="2" type="noConversion"/>
  </si>
  <si>
    <t>SHD-HPV28</t>
    <phoneticPr fontId="2" type="noConversion"/>
  </si>
  <si>
    <t>201126-1~8/ 17~24</t>
    <phoneticPr fontId="2" type="noConversion"/>
  </si>
  <si>
    <t>SHD-HPV29</t>
    <phoneticPr fontId="2" type="noConversion"/>
  </si>
  <si>
    <t>201126-9~16/   28~32</t>
    <phoneticPr fontId="2" type="noConversion"/>
  </si>
  <si>
    <t>SHD-HPV30</t>
    <phoneticPr fontId="2" type="noConversion"/>
  </si>
  <si>
    <t>201126-41~48/  210428-9~16</t>
    <phoneticPr fontId="2" type="noConversion"/>
  </si>
  <si>
    <t>SHD-HPV31</t>
  </si>
  <si>
    <t>210428-1~8/   210428-33~40</t>
    <phoneticPr fontId="2" type="noConversion"/>
  </si>
  <si>
    <t>SHD-HPV32</t>
  </si>
  <si>
    <t>201126-33~40/     210428-17~24</t>
    <phoneticPr fontId="2" type="noConversion"/>
  </si>
  <si>
    <t>SHD-HPV33</t>
  </si>
  <si>
    <t>210428-25~32/  210928-1~8</t>
    <phoneticPr fontId="2" type="noConversion"/>
  </si>
  <si>
    <t>SHD-HPV34</t>
  </si>
  <si>
    <t>210928-17~24/      210928-9~16</t>
    <phoneticPr fontId="2" type="noConversion"/>
  </si>
  <si>
    <t>SHD-HPV35</t>
    <phoneticPr fontId="2" type="noConversion"/>
  </si>
  <si>
    <t>210928-32~25/     210928-33~40</t>
    <phoneticPr fontId="2" type="noConversion"/>
  </si>
  <si>
    <t>SHD-HPV36</t>
    <phoneticPr fontId="2" type="noConversion"/>
  </si>
  <si>
    <t>AIR</t>
    <phoneticPr fontId="2" type="noConversion"/>
  </si>
  <si>
    <t>220120-1~8/              9~16</t>
    <phoneticPr fontId="2" type="noConversion"/>
  </si>
  <si>
    <t>SHD-HPA37</t>
    <phoneticPr fontId="2" type="noConversion"/>
  </si>
  <si>
    <t>운송형태</t>
    <phoneticPr fontId="2" type="noConversion"/>
  </si>
  <si>
    <t>220125-9~16/  17~24</t>
    <phoneticPr fontId="2" type="noConversion"/>
  </si>
  <si>
    <t>SHD-WHV01</t>
    <phoneticPr fontId="2" type="noConversion"/>
  </si>
  <si>
    <t>220125-33~36/    220224-1~12</t>
    <phoneticPr fontId="2" type="noConversion"/>
  </si>
  <si>
    <t>SHD-WHV02</t>
  </si>
  <si>
    <t>220224-21~36</t>
    <phoneticPr fontId="2" type="noConversion"/>
  </si>
  <si>
    <t>SHD-WHV03</t>
  </si>
  <si>
    <t>제품 출하 (인천 글로벌 물류센터)</t>
    <phoneticPr fontId="2" type="noConversion"/>
  </si>
  <si>
    <t>220224-13~20/ 45~52</t>
    <phoneticPr fontId="2" type="noConversion"/>
  </si>
  <si>
    <t>SHD-WHV04</t>
  </si>
  <si>
    <t>220224-37~44/ 53~60</t>
    <phoneticPr fontId="2" type="noConversion"/>
  </si>
  <si>
    <t>SHD-WHV05</t>
  </si>
  <si>
    <t>230110-49~56/  81~88</t>
    <phoneticPr fontId="2" type="noConversion"/>
  </si>
  <si>
    <t>SHD-WHV06</t>
  </si>
  <si>
    <t>230110-65~80</t>
    <phoneticPr fontId="2" type="noConversion"/>
  </si>
  <si>
    <t>SHD-WHV07</t>
    <phoneticPr fontId="2" type="noConversion"/>
  </si>
  <si>
    <t>230110-1~16</t>
    <phoneticPr fontId="2" type="noConversion"/>
  </si>
  <si>
    <t>230110-17~32</t>
    <phoneticPr fontId="2" type="noConversion"/>
  </si>
  <si>
    <t>SHD-WHV11</t>
    <phoneticPr fontId="2" type="noConversion"/>
  </si>
  <si>
    <t>SHD-WHV09</t>
    <phoneticPr fontId="2" type="noConversion"/>
  </si>
  <si>
    <t>230110-36~40/ 57~64</t>
    <phoneticPr fontId="2" type="noConversion"/>
  </si>
  <si>
    <t>SHD-WHV12</t>
    <phoneticPr fontId="2" type="noConversion"/>
  </si>
  <si>
    <t>230110-41~48/    89~96</t>
    <phoneticPr fontId="2" type="noConversion"/>
  </si>
  <si>
    <t>SHD-WHV13</t>
    <phoneticPr fontId="2" type="noConversion"/>
  </si>
  <si>
    <t>240307-17~ 32</t>
    <phoneticPr fontId="2" type="noConversion"/>
  </si>
  <si>
    <t>SHD-WHV14</t>
    <phoneticPr fontId="2" type="noConversion"/>
  </si>
  <si>
    <t>240307-1 ~ 16</t>
    <phoneticPr fontId="2" type="noConversion"/>
  </si>
  <si>
    <t>SHD-WHV15</t>
  </si>
  <si>
    <t>환산금액                   (서울외국환 기준일                            (선적일포함 이전)</t>
    <phoneticPr fontId="2" type="noConversion"/>
  </si>
  <si>
    <t>240521-33~40/ 49~56</t>
    <phoneticPr fontId="2" type="noConversion"/>
  </si>
  <si>
    <t>SHD-WHV16</t>
    <phoneticPr fontId="2" type="noConversion"/>
  </si>
  <si>
    <t>25/1//2</t>
    <phoneticPr fontId="2" type="noConversion"/>
  </si>
  <si>
    <t>240521-57~64/           41~48</t>
    <phoneticPr fontId="2" type="noConversion"/>
  </si>
  <si>
    <t>250423-1  ~ 8</t>
    <phoneticPr fontId="2" type="noConversion"/>
  </si>
  <si>
    <t>SHD-WHV17</t>
    <phoneticPr fontId="2" type="noConversion"/>
  </si>
  <si>
    <t xml:space="preserve"> SHD-WHV18</t>
    <phoneticPr fontId="2" type="noConversion"/>
  </si>
  <si>
    <t>250515-1 ~ 8</t>
    <phoneticPr fontId="2" type="noConversion"/>
  </si>
  <si>
    <t>SHD-WHV19</t>
    <phoneticPr fontId="2" type="noConversion"/>
  </si>
  <si>
    <t>250515-9 ~ 16</t>
    <phoneticPr fontId="2" type="noConversion"/>
  </si>
  <si>
    <t>SHD-WHV20</t>
    <phoneticPr fontId="2" type="noConversion"/>
  </si>
  <si>
    <t>250516 -17~ 24</t>
    <phoneticPr fontId="2" type="noConversion"/>
  </si>
  <si>
    <t>SHD-WHV21</t>
  </si>
  <si>
    <t>250519  - 25 ~32</t>
    <phoneticPr fontId="2" type="noConversion"/>
  </si>
  <si>
    <t>SHD-WHV22</t>
    <phoneticPr fontId="2" type="noConversion"/>
  </si>
  <si>
    <t>250519 - 33 ~ 40</t>
    <phoneticPr fontId="2" type="noConversion"/>
  </si>
  <si>
    <t>SHD-WHV23</t>
  </si>
  <si>
    <t>250519 - 41 ~ 48</t>
    <phoneticPr fontId="2" type="noConversion"/>
  </si>
  <si>
    <t>SHD - WHV24</t>
    <phoneticPr fontId="2" type="noConversion"/>
  </si>
  <si>
    <t>250519-49~54. 250520-55~56</t>
    <phoneticPr fontId="2" type="noConversion"/>
  </si>
  <si>
    <t>SHD-WHV25</t>
    <phoneticPr fontId="2" type="noConversion"/>
  </si>
  <si>
    <t>250930-1 ~ 8</t>
    <phoneticPr fontId="2" type="noConversion"/>
  </si>
  <si>
    <t>SHD-WHV26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</si>
</sst>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mm&quot;월&quot;\ dd&quot;일&quot;"/>
    <numFmt numFmtId="177" formatCode="\$#,##0.0000"/>
    <numFmt numFmtId="178" formatCode="\$#,##0.00"/>
    <numFmt numFmtId="179" formatCode="&quot;₩&quot;#,##0"/>
    <numFmt numFmtId="180" formatCode="&quot;₩&quot;#,##0.00_);[Red]\(&quot;₩&quot;#,##0.00\)"/>
    <numFmt numFmtId="181" formatCode="#,##0_ "/>
    <numFmt numFmtId="182" formatCode="yy&quot;-&quot;m&quot;-&quot;d;@"/>
    <numFmt numFmtId="183" formatCode="\$#,##0.00;[Red]\-\$#,##0.00"/>
    <numFmt numFmtId="184" formatCode="yyyy/mm/dd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93">
    <xf numFmtId="0" fontId="0" fillId="0" borderId="0" xfId="0">
      <alignment vertical="center"/>
    </xf>
    <xf numFmtId="3" fontId="3" fillId="6" borderId="2" xfId="0" applyNumberFormat="1" applyFont="1" applyFill="1" applyBorder="1" applyAlignment="1">
      <alignment horizontal="right" vertical="center"/>
    </xf>
    <xf numFmtId="3" fontId="3" fillId="6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3" fillId="5" borderId="2" xfId="0" applyNumberFormat="1" applyFont="1" applyFill="1" applyBorder="1" applyAlignment="1">
      <alignment horizontal="right" vertical="center"/>
    </xf>
    <xf numFmtId="41" fontId="3" fillId="8" borderId="2" xfId="1" applyFont="1" applyFill="1" applyBorder="1" applyAlignment="1">
      <alignment horizontal="right" vertical="center"/>
    </xf>
    <xf numFmtId="41" fontId="3" fillId="8" borderId="7" xfId="1" applyFont="1" applyFill="1" applyBorder="1" applyAlignment="1">
      <alignment horizontal="right" vertical="center"/>
    </xf>
    <xf numFmtId="41" fontId="3" fillId="0" borderId="0" xfId="1" applyFont="1" applyBorder="1" applyAlignment="1">
      <alignment horizontal="right" vertical="center"/>
    </xf>
    <xf numFmtId="43" fontId="3" fillId="8" borderId="2" xfId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41" fontId="3" fillId="7" borderId="2" xfId="1" applyFont="1" applyFill="1" applyBorder="1" applyAlignment="1">
      <alignment horizontal="right" vertical="center"/>
    </xf>
    <xf numFmtId="176" fontId="3" fillId="6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14" fontId="3" fillId="9" borderId="2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41" fontId="6" fillId="8" borderId="13" xfId="1" applyFont="1" applyFill="1" applyBorder="1" applyAlignment="1">
      <alignment horizontal="center" vertical="center"/>
    </xf>
    <xf numFmtId="41" fontId="6" fillId="7" borderId="13" xfId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3" fontId="3" fillId="12" borderId="2" xfId="0" applyNumberFormat="1" applyFont="1" applyFill="1" applyBorder="1" applyAlignment="1">
      <alignment horizontal="right" vertical="center"/>
    </xf>
    <xf numFmtId="0" fontId="6" fillId="11" borderId="13" xfId="0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179" fontId="3" fillId="0" borderId="7" xfId="0" applyNumberFormat="1" applyFont="1" applyBorder="1" applyAlignment="1">
      <alignment horizontal="right" vertical="center"/>
    </xf>
    <xf numFmtId="179" fontId="3" fillId="0" borderId="2" xfId="0" applyNumberFormat="1" applyFont="1" applyBorder="1" applyAlignment="1">
      <alignment horizontal="right" vertical="center"/>
    </xf>
    <xf numFmtId="10" fontId="3" fillId="11" borderId="2" xfId="0" applyNumberFormat="1" applyFont="1" applyFill="1" applyBorder="1" applyAlignment="1">
      <alignment horizontal="right" vertical="center"/>
    </xf>
    <xf numFmtId="179" fontId="3" fillId="11" borderId="2" xfId="0" applyNumberFormat="1" applyFont="1" applyFill="1" applyBorder="1" applyAlignment="1">
      <alignment horizontal="right" vertical="center"/>
    </xf>
    <xf numFmtId="178" fontId="3" fillId="4" borderId="2" xfId="0" applyNumberFormat="1" applyFont="1" applyFill="1" applyBorder="1" applyAlignment="1">
      <alignment horizontal="right" vertical="center"/>
    </xf>
    <xf numFmtId="6" fontId="3" fillId="0" borderId="2" xfId="0" applyNumberFormat="1" applyFont="1" applyBorder="1" applyAlignment="1">
      <alignment horizontal="right" vertical="center"/>
    </xf>
    <xf numFmtId="176" fontId="3" fillId="9" borderId="7" xfId="0" applyNumberFormat="1" applyFont="1" applyFill="1" applyBorder="1" applyAlignment="1">
      <alignment horizontal="center" vertical="center"/>
    </xf>
    <xf numFmtId="41" fontId="3" fillId="7" borderId="7" xfId="1" applyFont="1" applyFill="1" applyBorder="1" applyAlignment="1">
      <alignment horizontal="right" vertical="center"/>
    </xf>
    <xf numFmtId="176" fontId="3" fillId="6" borderId="7" xfId="0" applyNumberFormat="1" applyFont="1" applyFill="1" applyBorder="1" applyAlignment="1">
      <alignment horizontal="center" vertical="center"/>
    </xf>
    <xf numFmtId="6" fontId="3" fillId="0" borderId="7" xfId="0" applyNumberFormat="1" applyFont="1" applyBorder="1" applyAlignment="1">
      <alignment horizontal="right" vertical="center"/>
    </xf>
    <xf numFmtId="178" fontId="3" fillId="4" borderId="7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3" fontId="3" fillId="14" borderId="2" xfId="0" applyNumberFormat="1" applyFont="1" applyFill="1" applyBorder="1" applyAlignment="1">
      <alignment horizontal="right" vertical="center"/>
    </xf>
    <xf numFmtId="3" fontId="3" fillId="12" borderId="7" xfId="0" applyNumberFormat="1" applyFont="1" applyFill="1" applyBorder="1" applyAlignment="1">
      <alignment horizontal="right" vertical="center"/>
    </xf>
    <xf numFmtId="177" fontId="3" fillId="12" borderId="2" xfId="0" applyNumberFormat="1" applyFont="1" applyFill="1" applyBorder="1" applyAlignment="1">
      <alignment horizontal="right" vertical="center"/>
    </xf>
    <xf numFmtId="179" fontId="3" fillId="12" borderId="2" xfId="0" applyNumberFormat="1" applyFont="1" applyFill="1" applyBorder="1" applyAlignment="1">
      <alignment horizontal="right" vertical="center"/>
    </xf>
    <xf numFmtId="177" fontId="3" fillId="12" borderId="7" xfId="0" applyNumberFormat="1" applyFont="1" applyFill="1" applyBorder="1" applyAlignment="1">
      <alignment horizontal="right" vertical="center"/>
    </xf>
    <xf numFmtId="179" fontId="3" fillId="12" borderId="7" xfId="0" applyNumberFormat="1" applyFont="1" applyFill="1" applyBorder="1" applyAlignment="1">
      <alignment horizontal="right" vertical="center"/>
    </xf>
    <xf numFmtId="38" fontId="3" fillId="2" borderId="2" xfId="0" applyNumberFormat="1" applyFont="1" applyFill="1" applyBorder="1" applyAlignment="1">
      <alignment horizontal="right" vertical="center"/>
    </xf>
    <xf numFmtId="0" fontId="6" fillId="15" borderId="13" xfId="0" applyFont="1" applyFill="1" applyBorder="1" applyAlignment="1">
      <alignment horizontal="center" vertical="center"/>
    </xf>
    <xf numFmtId="3" fontId="3" fillId="15" borderId="2" xfId="0" applyNumberFormat="1" applyFont="1" applyFill="1" applyBorder="1" applyAlignment="1">
      <alignment horizontal="right" vertical="center"/>
    </xf>
    <xf numFmtId="3" fontId="3" fillId="15" borderId="7" xfId="0" applyNumberFormat="1" applyFont="1" applyFill="1" applyBorder="1" applyAlignment="1">
      <alignment horizontal="right" vertical="center"/>
    </xf>
    <xf numFmtId="26" fontId="6" fillId="4" borderId="13" xfId="0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6" fillId="16" borderId="13" xfId="0" applyNumberFormat="1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horizontal="center" vertical="center" wrapText="1"/>
    </xf>
    <xf numFmtId="180" fontId="3" fillId="4" borderId="2" xfId="0" applyNumberFormat="1" applyFont="1" applyFill="1" applyBorder="1" applyAlignment="1">
      <alignment horizontal="right" vertical="center"/>
    </xf>
    <xf numFmtId="180" fontId="3" fillId="4" borderId="7" xfId="0" applyNumberFormat="1" applyFont="1" applyFill="1" applyBorder="1" applyAlignment="1">
      <alignment horizontal="right" vertical="center"/>
    </xf>
    <xf numFmtId="181" fontId="3" fillId="10" borderId="2" xfId="0" applyNumberFormat="1" applyFont="1" applyFill="1" applyBorder="1" applyAlignment="1">
      <alignment horizontal="center" vertical="center"/>
    </xf>
    <xf numFmtId="181" fontId="3" fillId="10" borderId="7" xfId="0" applyNumberFormat="1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 wrapText="1"/>
    </xf>
    <xf numFmtId="26" fontId="6" fillId="4" borderId="13" xfId="0" applyNumberFormat="1" applyFont="1" applyFill="1" applyBorder="1" applyAlignment="1">
      <alignment horizontal="center" vertical="center" wrapText="1"/>
    </xf>
    <xf numFmtId="182" fontId="3" fillId="0" borderId="0" xfId="0" applyNumberFormat="1" applyFont="1" applyAlignment="1">
      <alignment horizontal="center" vertical="center"/>
    </xf>
    <xf numFmtId="182" fontId="6" fillId="0" borderId="13" xfId="0" applyNumberFormat="1" applyFont="1" applyBorder="1" applyAlignment="1">
      <alignment horizontal="center" vertical="center"/>
    </xf>
    <xf numFmtId="182" fontId="3" fillId="10" borderId="2" xfId="0" applyNumberFormat="1" applyFont="1" applyFill="1" applyBorder="1" applyAlignment="1">
      <alignment horizontal="center" vertical="center"/>
    </xf>
    <xf numFmtId="182" fontId="3" fillId="10" borderId="7" xfId="0" applyNumberFormat="1" applyFont="1" applyFill="1" applyBorder="1" applyAlignment="1">
      <alignment horizontal="center" vertical="center"/>
    </xf>
    <xf numFmtId="182" fontId="6" fillId="9" borderId="13" xfId="0" applyNumberFormat="1" applyFont="1" applyFill="1" applyBorder="1" applyAlignment="1">
      <alignment horizontal="center" vertical="center"/>
    </xf>
    <xf numFmtId="182" fontId="3" fillId="9" borderId="2" xfId="0" applyNumberFormat="1" applyFont="1" applyFill="1" applyBorder="1" applyAlignment="1">
      <alignment horizontal="center" vertical="center"/>
    </xf>
    <xf numFmtId="182" fontId="3" fillId="9" borderId="7" xfId="0" applyNumberFormat="1" applyFont="1" applyFill="1" applyBorder="1" applyAlignment="1">
      <alignment horizontal="center" vertical="center"/>
    </xf>
    <xf numFmtId="182" fontId="6" fillId="6" borderId="13" xfId="0" applyNumberFormat="1" applyFont="1" applyFill="1" applyBorder="1" applyAlignment="1">
      <alignment horizontal="center" vertical="center"/>
    </xf>
    <xf numFmtId="182" fontId="3" fillId="6" borderId="2" xfId="0" applyNumberFormat="1" applyFont="1" applyFill="1" applyBorder="1" applyAlignment="1">
      <alignment horizontal="center" vertical="center"/>
    </xf>
    <xf numFmtId="182" fontId="3" fillId="6" borderId="7" xfId="0" applyNumberFormat="1" applyFont="1" applyFill="1" applyBorder="1" applyAlignment="1">
      <alignment horizontal="center" vertical="center"/>
    </xf>
    <xf numFmtId="183" fontId="3" fillId="16" borderId="2" xfId="0" applyNumberFormat="1" applyFont="1" applyFill="1" applyBorder="1" applyAlignment="1">
      <alignment horizontal="right" vertical="center"/>
    </xf>
    <xf numFmtId="6" fontId="3" fillId="16" borderId="2" xfId="0" applyNumberFormat="1" applyFont="1" applyFill="1" applyBorder="1" applyAlignment="1">
      <alignment horizontal="right" vertical="center"/>
    </xf>
    <xf numFmtId="0" fontId="3" fillId="10" borderId="7" xfId="0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right" vertical="center"/>
    </xf>
    <xf numFmtId="3" fontId="3" fillId="14" borderId="7" xfId="0" applyNumberFormat="1" applyFont="1" applyFill="1" applyBorder="1" applyAlignment="1">
      <alignment horizontal="right" vertical="center"/>
    </xf>
    <xf numFmtId="10" fontId="3" fillId="11" borderId="7" xfId="0" applyNumberFormat="1" applyFont="1" applyFill="1" applyBorder="1" applyAlignment="1">
      <alignment horizontal="right" vertical="center"/>
    </xf>
    <xf numFmtId="179" fontId="3" fillId="11" borderId="7" xfId="0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right" vertical="center"/>
    </xf>
    <xf numFmtId="38" fontId="3" fillId="2" borderId="7" xfId="0" applyNumberFormat="1" applyFont="1" applyFill="1" applyBorder="1" applyAlignment="1">
      <alignment horizontal="right" vertical="center"/>
    </xf>
    <xf numFmtId="176" fontId="3" fillId="6" borderId="2" xfId="0" applyNumberFormat="1" applyFont="1" applyFill="1" applyBorder="1" applyAlignment="1">
      <alignment horizontal="center" vertical="center" wrapText="1"/>
    </xf>
    <xf numFmtId="176" fontId="3" fillId="6" borderId="7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6" fontId="3" fillId="16" borderId="7" xfId="0" applyNumberFormat="1" applyFont="1" applyFill="1" applyBorder="1" applyAlignment="1">
      <alignment horizontal="right" vertical="center"/>
    </xf>
    <xf numFmtId="182" fontId="3" fillId="19" borderId="7" xfId="0" applyNumberFormat="1" applyFont="1" applyFill="1" applyBorder="1" applyAlignment="1">
      <alignment horizontal="center" vertical="center"/>
    </xf>
    <xf numFmtId="6" fontId="3" fillId="20" borderId="7" xfId="0" applyNumberFormat="1" applyFont="1" applyFill="1" applyBorder="1" applyAlignment="1">
      <alignment horizontal="right" vertical="center"/>
    </xf>
    <xf numFmtId="3" fontId="3" fillId="14" borderId="14" xfId="0" applyNumberFormat="1" applyFont="1" applyFill="1" applyBorder="1" applyAlignment="1">
      <alignment horizontal="right" vertical="center"/>
    </xf>
    <xf numFmtId="182" fontId="5" fillId="13" borderId="14" xfId="0" applyNumberFormat="1" applyFont="1" applyFill="1" applyBorder="1" applyAlignment="1">
      <alignment horizontal="center" vertical="center"/>
    </xf>
    <xf numFmtId="176" fontId="5" fillId="13" borderId="14" xfId="0" applyNumberFormat="1" applyFont="1" applyFill="1" applyBorder="1" applyAlignment="1">
      <alignment horizontal="center" vertical="center"/>
    </xf>
    <xf numFmtId="41" fontId="5" fillId="13" borderId="14" xfId="1" applyFont="1" applyFill="1" applyBorder="1" applyAlignment="1">
      <alignment horizontal="right" vertical="center"/>
    </xf>
    <xf numFmtId="3" fontId="5" fillId="13" borderId="14" xfId="0" applyNumberFormat="1" applyFont="1" applyFill="1" applyBorder="1" applyAlignment="1">
      <alignment horizontal="right" vertical="center"/>
    </xf>
    <xf numFmtId="179" fontId="6" fillId="13" borderId="14" xfId="0" applyNumberFormat="1" applyFont="1" applyFill="1" applyBorder="1" applyAlignment="1">
      <alignment horizontal="right" vertical="center"/>
    </xf>
    <xf numFmtId="177" fontId="5" fillId="13" borderId="14" xfId="0" applyNumberFormat="1" applyFont="1" applyFill="1" applyBorder="1" applyAlignment="1">
      <alignment horizontal="right" vertical="center"/>
    </xf>
    <xf numFmtId="178" fontId="5" fillId="13" borderId="14" xfId="0" applyNumberFormat="1" applyFont="1" applyFill="1" applyBorder="1" applyAlignment="1">
      <alignment horizontal="right" vertical="center"/>
    </xf>
    <xf numFmtId="179" fontId="5" fillId="13" borderId="14" xfId="0" applyNumberFormat="1" applyFont="1" applyFill="1" applyBorder="1" applyAlignment="1">
      <alignment horizontal="right" vertical="center"/>
    </xf>
    <xf numFmtId="3" fontId="6" fillId="13" borderId="14" xfId="0" applyNumberFormat="1" applyFont="1" applyFill="1" applyBorder="1" applyAlignment="1">
      <alignment horizontal="right" vertical="center"/>
    </xf>
    <xf numFmtId="179" fontId="6" fillId="18" borderId="14" xfId="0" applyNumberFormat="1" applyFont="1" applyFill="1" applyBorder="1" applyAlignment="1">
      <alignment horizontal="right" vertical="center"/>
    </xf>
    <xf numFmtId="179" fontId="5" fillId="18" borderId="14" xfId="0" applyNumberFormat="1" applyFont="1" applyFill="1" applyBorder="1" applyAlignment="1">
      <alignment horizontal="right" vertical="center"/>
    </xf>
    <xf numFmtId="179" fontId="3" fillId="18" borderId="14" xfId="0" applyNumberFormat="1" applyFont="1" applyFill="1" applyBorder="1" applyAlignment="1">
      <alignment horizontal="right" vertical="center"/>
    </xf>
    <xf numFmtId="26" fontId="5" fillId="13" borderId="14" xfId="0" applyNumberFormat="1" applyFont="1" applyFill="1" applyBorder="1" applyAlignment="1">
      <alignment horizontal="right" vertical="center"/>
    </xf>
    <xf numFmtId="6" fontId="5" fillId="13" borderId="14" xfId="0" applyNumberFormat="1" applyFont="1" applyFill="1" applyBorder="1" applyAlignment="1">
      <alignment horizontal="right" vertical="center"/>
    </xf>
    <xf numFmtId="38" fontId="5" fillId="13" borderId="14" xfId="0" applyNumberFormat="1" applyFont="1" applyFill="1" applyBorder="1" applyAlignment="1">
      <alignment horizontal="right" vertical="center"/>
    </xf>
    <xf numFmtId="0" fontId="5" fillId="13" borderId="14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1" fontId="3" fillId="13" borderId="14" xfId="0" applyNumberFormat="1" applyFont="1" applyFill="1" applyBorder="1" applyAlignment="1">
      <alignment horizontal="center" vertical="center"/>
    </xf>
    <xf numFmtId="10" fontId="3" fillId="11" borderId="14" xfId="0" applyNumberFormat="1" applyFont="1" applyFill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26" fontId="6" fillId="12" borderId="13" xfId="0" applyNumberFormat="1" applyFont="1" applyFill="1" applyBorder="1" applyAlignment="1">
      <alignment horizontal="center" vertical="center"/>
    </xf>
    <xf numFmtId="26" fontId="3" fillId="12" borderId="2" xfId="0" applyNumberFormat="1" applyFont="1" applyFill="1" applyBorder="1" applyAlignment="1">
      <alignment horizontal="right" vertical="center"/>
    </xf>
    <xf numFmtId="26" fontId="3" fillId="12" borderId="7" xfId="0" applyNumberFormat="1" applyFont="1" applyFill="1" applyBorder="1" applyAlignment="1">
      <alignment horizontal="right" vertical="center"/>
    </xf>
    <xf numFmtId="184" fontId="6" fillId="4" borderId="13" xfId="0" applyNumberFormat="1" applyFont="1" applyFill="1" applyBorder="1" applyAlignment="1">
      <alignment horizontal="center" vertical="center"/>
    </xf>
    <xf numFmtId="184" fontId="3" fillId="4" borderId="2" xfId="0" applyNumberFormat="1" applyFont="1" applyFill="1" applyBorder="1" applyAlignment="1">
      <alignment horizontal="right" vertical="center"/>
    </xf>
    <xf numFmtId="184" fontId="3" fillId="4" borderId="7" xfId="0" applyNumberFormat="1" applyFont="1" applyFill="1" applyBorder="1" applyAlignment="1">
      <alignment horizontal="right" vertical="center"/>
    </xf>
    <xf numFmtId="184" fontId="3" fillId="0" borderId="0" xfId="0" applyNumberFormat="1" applyFont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182" fontId="3" fillId="10" borderId="16" xfId="0" applyNumberFormat="1" applyFont="1" applyFill="1" applyBorder="1" applyAlignment="1">
      <alignment horizontal="center" vertical="center"/>
    </xf>
    <xf numFmtId="181" fontId="3" fillId="10" borderId="16" xfId="0" applyNumberFormat="1" applyFont="1" applyFill="1" applyBorder="1" applyAlignment="1">
      <alignment horizontal="center" vertical="center"/>
    </xf>
    <xf numFmtId="182" fontId="3" fillId="9" borderId="16" xfId="0" applyNumberFormat="1" applyFont="1" applyFill="1" applyBorder="1" applyAlignment="1">
      <alignment horizontal="center" vertical="center"/>
    </xf>
    <xf numFmtId="176" fontId="3" fillId="9" borderId="16" xfId="0" applyNumberFormat="1" applyFont="1" applyFill="1" applyBorder="1" applyAlignment="1">
      <alignment horizontal="center" vertical="center"/>
    </xf>
    <xf numFmtId="41" fontId="3" fillId="8" borderId="16" xfId="1" applyFont="1" applyFill="1" applyBorder="1" applyAlignment="1">
      <alignment horizontal="right" vertical="center"/>
    </xf>
    <xf numFmtId="41" fontId="3" fillId="7" borderId="16" xfId="1" applyFont="1" applyFill="1" applyBorder="1" applyAlignment="1">
      <alignment horizontal="right" vertical="center"/>
    </xf>
    <xf numFmtId="182" fontId="3" fillId="6" borderId="16" xfId="0" applyNumberFormat="1" applyFont="1" applyFill="1" applyBorder="1" applyAlignment="1">
      <alignment horizontal="center" vertical="center"/>
    </xf>
    <xf numFmtId="49" fontId="3" fillId="6" borderId="16" xfId="0" applyNumberFormat="1" applyFont="1" applyFill="1" applyBorder="1" applyAlignment="1">
      <alignment horizontal="center" vertical="center" wrapText="1"/>
    </xf>
    <xf numFmtId="3" fontId="3" fillId="6" borderId="16" xfId="0" applyNumberFormat="1" applyFont="1" applyFill="1" applyBorder="1" applyAlignment="1">
      <alignment horizontal="right" vertical="center"/>
    </xf>
    <xf numFmtId="3" fontId="3" fillId="15" borderId="16" xfId="0" applyNumberFormat="1" applyFont="1" applyFill="1" applyBorder="1" applyAlignment="1">
      <alignment horizontal="right" vertical="center"/>
    </xf>
    <xf numFmtId="6" fontId="3" fillId="20" borderId="16" xfId="0" applyNumberFormat="1" applyFont="1" applyFill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179" fontId="3" fillId="0" borderId="16" xfId="0" applyNumberFormat="1" applyFont="1" applyBorder="1" applyAlignment="1">
      <alignment horizontal="right" vertical="center"/>
    </xf>
    <xf numFmtId="177" fontId="3" fillId="12" borderId="16" xfId="0" applyNumberFormat="1" applyFont="1" applyFill="1" applyBorder="1" applyAlignment="1">
      <alignment horizontal="right" vertical="center"/>
    </xf>
    <xf numFmtId="26" fontId="3" fillId="12" borderId="16" xfId="0" applyNumberFormat="1" applyFont="1" applyFill="1" applyBorder="1" applyAlignment="1">
      <alignment horizontal="right" vertical="center"/>
    </xf>
    <xf numFmtId="179" fontId="3" fillId="12" borderId="16" xfId="0" applyNumberFormat="1" applyFont="1" applyFill="1" applyBorder="1" applyAlignment="1">
      <alignment horizontal="right" vertical="center"/>
    </xf>
    <xf numFmtId="3" fontId="3" fillId="12" borderId="16" xfId="0" applyNumberFormat="1" applyFont="1" applyFill="1" applyBorder="1" applyAlignment="1">
      <alignment horizontal="right" vertical="center"/>
    </xf>
    <xf numFmtId="180" fontId="3" fillId="4" borderId="16" xfId="0" applyNumberFormat="1" applyFont="1" applyFill="1" applyBorder="1" applyAlignment="1">
      <alignment horizontal="right" vertical="center"/>
    </xf>
    <xf numFmtId="6" fontId="3" fillId="16" borderId="16" xfId="0" applyNumberFormat="1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6" fontId="3" fillId="20" borderId="2" xfId="0" applyNumberFormat="1" applyFont="1" applyFill="1" applyBorder="1" applyAlignment="1">
      <alignment horizontal="right" vertical="center"/>
    </xf>
    <xf numFmtId="176" fontId="3" fillId="6" borderId="16" xfId="0" applyNumberFormat="1" applyFont="1" applyFill="1" applyBorder="1" applyAlignment="1">
      <alignment horizontal="center" vertical="center"/>
    </xf>
    <xf numFmtId="184" fontId="5" fillId="13" borderId="17" xfId="0" applyNumberFormat="1" applyFont="1" applyFill="1" applyBorder="1" applyAlignment="1">
      <alignment horizontal="right" vertical="center"/>
    </xf>
    <xf numFmtId="178" fontId="5" fillId="13" borderId="17" xfId="0" applyNumberFormat="1" applyFont="1" applyFill="1" applyBorder="1" applyAlignment="1">
      <alignment horizontal="right" vertical="center"/>
    </xf>
    <xf numFmtId="18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84" fontId="3" fillId="4" borderId="16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184" fontId="3" fillId="4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82" fontId="6" fillId="13" borderId="1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78" fontId="6" fillId="4" borderId="2" xfId="0" applyNumberFormat="1" applyFont="1" applyFill="1" applyBorder="1" applyAlignment="1">
      <alignment horizontal="center" vertical="center" wrapText="1"/>
    </xf>
    <xf numFmtId="178" fontId="6" fillId="4" borderId="13" xfId="0" applyNumberFormat="1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178" fontId="3" fillId="4" borderId="16" xfId="0" applyNumberFormat="1" applyFont="1" applyFill="1" applyBorder="1" applyAlignment="1">
      <alignment horizontal="right" vertical="center"/>
    </xf>
  </cellXfs>
  <cellStyles count="3">
    <cellStyle name="쉼표 [0]" xfId="1" builtinId="6"/>
    <cellStyle name="표준" xfId="0" builtinId="0"/>
    <cellStyle name="표준 2" xfId="2" xr:uid="{4D925F5B-14C1-408E-9129-0323AFA092D6}"/>
  </cellStyles>
  <dxfs count="0"/>
  <tableStyles count="0" defaultTableStyle="TableStyleMedium2" defaultPivotStyle="PivotStyleLight16"/>
  <colors>
    <mruColors>
      <color rgb="FFFFFFCC"/>
      <color rgb="FFFF6600"/>
      <color rgb="FFFF9966"/>
      <color rgb="FFFFCC99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139" Type="http://schemas.openxmlformats.org/officeDocument/2006/relationships/image" Target="../media/image139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428625</xdr:colOff>
          <xdr:row>45</xdr:row>
          <xdr:rowOff>85725</xdr:rowOff>
        </xdr:from>
        <xdr:to>
          <xdr:col>16</xdr:col>
          <xdr:colOff>942975</xdr:colOff>
          <xdr:row>45</xdr:row>
          <xdr:rowOff>476250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171450</xdr:colOff>
          <xdr:row>45</xdr:row>
          <xdr:rowOff>57150</xdr:rowOff>
        </xdr:from>
        <xdr:to>
          <xdr:col>17</xdr:col>
          <xdr:colOff>723900</xdr:colOff>
          <xdr:row>45</xdr:row>
          <xdr:rowOff>476250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238125</xdr:colOff>
          <xdr:row>45</xdr:row>
          <xdr:rowOff>66675</xdr:rowOff>
        </xdr:from>
        <xdr:to>
          <xdr:col>18</xdr:col>
          <xdr:colOff>790575</xdr:colOff>
          <xdr:row>45</xdr:row>
          <xdr:rowOff>476250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45</xdr:row>
          <xdr:rowOff>66675</xdr:rowOff>
        </xdr:from>
        <xdr:to>
          <xdr:col>19</xdr:col>
          <xdr:colOff>733425</xdr:colOff>
          <xdr:row>45</xdr:row>
          <xdr:rowOff>476250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428625</xdr:colOff>
          <xdr:row>46</xdr:row>
          <xdr:rowOff>85725</xdr:rowOff>
        </xdr:from>
        <xdr:to>
          <xdr:col>16</xdr:col>
          <xdr:colOff>914400</xdr:colOff>
          <xdr:row>46</xdr:row>
          <xdr:rowOff>438150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133350</xdr:colOff>
          <xdr:row>46</xdr:row>
          <xdr:rowOff>57150</xdr:rowOff>
        </xdr:from>
        <xdr:to>
          <xdr:col>17</xdr:col>
          <xdr:colOff>733425</xdr:colOff>
          <xdr:row>46</xdr:row>
          <xdr:rowOff>495300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46</xdr:row>
          <xdr:rowOff>57150</xdr:rowOff>
        </xdr:from>
        <xdr:to>
          <xdr:col>18</xdr:col>
          <xdr:colOff>781050</xdr:colOff>
          <xdr:row>46</xdr:row>
          <xdr:rowOff>476250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46</xdr:row>
          <xdr:rowOff>57150</xdr:rowOff>
        </xdr:from>
        <xdr:to>
          <xdr:col>19</xdr:col>
          <xdr:colOff>762000</xdr:colOff>
          <xdr:row>46</xdr:row>
          <xdr:rowOff>476250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438150</xdr:colOff>
          <xdr:row>47</xdr:row>
          <xdr:rowOff>85725</xdr:rowOff>
        </xdr:from>
        <xdr:to>
          <xdr:col>16</xdr:col>
          <xdr:colOff>942975</xdr:colOff>
          <xdr:row>47</xdr:row>
          <xdr:rowOff>457200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47</xdr:row>
          <xdr:rowOff>85725</xdr:rowOff>
        </xdr:from>
        <xdr:to>
          <xdr:col>17</xdr:col>
          <xdr:colOff>723900</xdr:colOff>
          <xdr:row>47</xdr:row>
          <xdr:rowOff>476250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47</xdr:row>
          <xdr:rowOff>57150</xdr:rowOff>
        </xdr:from>
        <xdr:to>
          <xdr:col>18</xdr:col>
          <xdr:colOff>742950</xdr:colOff>
          <xdr:row>47</xdr:row>
          <xdr:rowOff>476250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47</xdr:row>
          <xdr:rowOff>66675</xdr:rowOff>
        </xdr:from>
        <xdr:to>
          <xdr:col>19</xdr:col>
          <xdr:colOff>781050</xdr:colOff>
          <xdr:row>47</xdr:row>
          <xdr:rowOff>504825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400050</xdr:colOff>
          <xdr:row>48</xdr:row>
          <xdr:rowOff>57150</xdr:rowOff>
        </xdr:from>
        <xdr:to>
          <xdr:col>16</xdr:col>
          <xdr:colOff>952500</xdr:colOff>
          <xdr:row>48</xdr:row>
          <xdr:rowOff>476250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190500</xdr:colOff>
          <xdr:row>48</xdr:row>
          <xdr:rowOff>85725</xdr:rowOff>
        </xdr:from>
        <xdr:to>
          <xdr:col>17</xdr:col>
          <xdr:colOff>714375</xdr:colOff>
          <xdr:row>48</xdr:row>
          <xdr:rowOff>476250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48</xdr:row>
          <xdr:rowOff>57150</xdr:rowOff>
        </xdr:from>
        <xdr:to>
          <xdr:col>18</xdr:col>
          <xdr:colOff>762000</xdr:colOff>
          <xdr:row>48</xdr:row>
          <xdr:rowOff>476250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48</xdr:row>
          <xdr:rowOff>57150</xdr:rowOff>
        </xdr:from>
        <xdr:to>
          <xdr:col>19</xdr:col>
          <xdr:colOff>790575</xdr:colOff>
          <xdr:row>48</xdr:row>
          <xdr:rowOff>504825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419100</xdr:colOff>
          <xdr:row>49</xdr:row>
          <xdr:rowOff>57150</xdr:rowOff>
        </xdr:from>
        <xdr:to>
          <xdr:col>16</xdr:col>
          <xdr:colOff>933450</xdr:colOff>
          <xdr:row>49</xdr:row>
          <xdr:rowOff>438150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49</xdr:row>
          <xdr:rowOff>57150</xdr:rowOff>
        </xdr:from>
        <xdr:to>
          <xdr:col>17</xdr:col>
          <xdr:colOff>742950</xdr:colOff>
          <xdr:row>49</xdr:row>
          <xdr:rowOff>438150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49</xdr:row>
          <xdr:rowOff>66675</xdr:rowOff>
        </xdr:from>
        <xdr:to>
          <xdr:col>18</xdr:col>
          <xdr:colOff>733425</xdr:colOff>
          <xdr:row>49</xdr:row>
          <xdr:rowOff>476250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180975</xdr:colOff>
          <xdr:row>49</xdr:row>
          <xdr:rowOff>57150</xdr:rowOff>
        </xdr:from>
        <xdr:to>
          <xdr:col>19</xdr:col>
          <xdr:colOff>742950</xdr:colOff>
          <xdr:row>49</xdr:row>
          <xdr:rowOff>476250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50</xdr:row>
          <xdr:rowOff>57150</xdr:rowOff>
        </xdr:from>
        <xdr:to>
          <xdr:col>16</xdr:col>
          <xdr:colOff>962025</xdr:colOff>
          <xdr:row>50</xdr:row>
          <xdr:rowOff>485775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50</xdr:row>
          <xdr:rowOff>57150</xdr:rowOff>
        </xdr:from>
        <xdr:to>
          <xdr:col>17</xdr:col>
          <xdr:colOff>771525</xdr:colOff>
          <xdr:row>50</xdr:row>
          <xdr:rowOff>457200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50</xdr:row>
          <xdr:rowOff>85725</xdr:rowOff>
        </xdr:from>
        <xdr:to>
          <xdr:col>18</xdr:col>
          <xdr:colOff>733425</xdr:colOff>
          <xdr:row>50</xdr:row>
          <xdr:rowOff>485775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50</xdr:row>
          <xdr:rowOff>66675</xdr:rowOff>
        </xdr:from>
        <xdr:to>
          <xdr:col>19</xdr:col>
          <xdr:colOff>704850</xdr:colOff>
          <xdr:row>50</xdr:row>
          <xdr:rowOff>476250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438150</xdr:colOff>
          <xdr:row>51</xdr:row>
          <xdr:rowOff>114300</xdr:rowOff>
        </xdr:from>
        <xdr:to>
          <xdr:col>16</xdr:col>
          <xdr:colOff>923925</xdr:colOff>
          <xdr:row>51</xdr:row>
          <xdr:rowOff>476250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51</xdr:row>
          <xdr:rowOff>66675</xdr:rowOff>
        </xdr:from>
        <xdr:to>
          <xdr:col>17</xdr:col>
          <xdr:colOff>742950</xdr:colOff>
          <xdr:row>51</xdr:row>
          <xdr:rowOff>495300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51</xdr:row>
          <xdr:rowOff>57150</xdr:rowOff>
        </xdr:from>
        <xdr:to>
          <xdr:col>18</xdr:col>
          <xdr:colOff>742950</xdr:colOff>
          <xdr:row>51</xdr:row>
          <xdr:rowOff>485775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180975</xdr:colOff>
          <xdr:row>51</xdr:row>
          <xdr:rowOff>85725</xdr:rowOff>
        </xdr:from>
        <xdr:to>
          <xdr:col>19</xdr:col>
          <xdr:colOff>723900</xdr:colOff>
          <xdr:row>51</xdr:row>
          <xdr:rowOff>485775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52</xdr:row>
          <xdr:rowOff>66675</xdr:rowOff>
        </xdr:from>
        <xdr:to>
          <xdr:col>16</xdr:col>
          <xdr:colOff>962025</xdr:colOff>
          <xdr:row>52</xdr:row>
          <xdr:rowOff>495300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133350</xdr:colOff>
          <xdr:row>52</xdr:row>
          <xdr:rowOff>28575</xdr:rowOff>
        </xdr:from>
        <xdr:to>
          <xdr:col>17</xdr:col>
          <xdr:colOff>781050</xdr:colOff>
          <xdr:row>52</xdr:row>
          <xdr:rowOff>514350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52</xdr:row>
          <xdr:rowOff>57150</xdr:rowOff>
        </xdr:from>
        <xdr:to>
          <xdr:col>18</xdr:col>
          <xdr:colOff>742950</xdr:colOff>
          <xdr:row>52</xdr:row>
          <xdr:rowOff>495300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180975</xdr:colOff>
          <xdr:row>52</xdr:row>
          <xdr:rowOff>38100</xdr:rowOff>
        </xdr:from>
        <xdr:to>
          <xdr:col>19</xdr:col>
          <xdr:colOff>771525</xdr:colOff>
          <xdr:row>52</xdr:row>
          <xdr:rowOff>485775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400050</xdr:colOff>
          <xdr:row>53</xdr:row>
          <xdr:rowOff>57150</xdr:rowOff>
        </xdr:from>
        <xdr:to>
          <xdr:col>16</xdr:col>
          <xdr:colOff>971550</xdr:colOff>
          <xdr:row>53</xdr:row>
          <xdr:rowOff>476250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171450</xdr:colOff>
          <xdr:row>53</xdr:row>
          <xdr:rowOff>57150</xdr:rowOff>
        </xdr:from>
        <xdr:to>
          <xdr:col>17</xdr:col>
          <xdr:colOff>781050</xdr:colOff>
          <xdr:row>53</xdr:row>
          <xdr:rowOff>514350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53</xdr:row>
          <xdr:rowOff>57150</xdr:rowOff>
        </xdr:from>
        <xdr:to>
          <xdr:col>18</xdr:col>
          <xdr:colOff>781050</xdr:colOff>
          <xdr:row>53</xdr:row>
          <xdr:rowOff>485775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53</xdr:row>
          <xdr:rowOff>38100</xdr:rowOff>
        </xdr:from>
        <xdr:to>
          <xdr:col>19</xdr:col>
          <xdr:colOff>781050</xdr:colOff>
          <xdr:row>53</xdr:row>
          <xdr:rowOff>514350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438150</xdr:colOff>
          <xdr:row>54</xdr:row>
          <xdr:rowOff>66675</xdr:rowOff>
        </xdr:from>
        <xdr:to>
          <xdr:col>16</xdr:col>
          <xdr:colOff>981075</xdr:colOff>
          <xdr:row>54</xdr:row>
          <xdr:rowOff>476250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54</xdr:row>
          <xdr:rowOff>57150</xdr:rowOff>
        </xdr:from>
        <xdr:to>
          <xdr:col>17</xdr:col>
          <xdr:colOff>809625</xdr:colOff>
          <xdr:row>54</xdr:row>
          <xdr:rowOff>485775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54</xdr:row>
          <xdr:rowOff>38100</xdr:rowOff>
        </xdr:from>
        <xdr:to>
          <xdr:col>18</xdr:col>
          <xdr:colOff>781050</xdr:colOff>
          <xdr:row>54</xdr:row>
          <xdr:rowOff>495300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54</xdr:row>
          <xdr:rowOff>57150</xdr:rowOff>
        </xdr:from>
        <xdr:to>
          <xdr:col>19</xdr:col>
          <xdr:colOff>742950</xdr:colOff>
          <xdr:row>54</xdr:row>
          <xdr:rowOff>495300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371475</xdr:colOff>
          <xdr:row>55</xdr:row>
          <xdr:rowOff>57150</xdr:rowOff>
        </xdr:from>
        <xdr:to>
          <xdr:col>16</xdr:col>
          <xdr:colOff>876300</xdr:colOff>
          <xdr:row>55</xdr:row>
          <xdr:rowOff>428625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55</xdr:row>
          <xdr:rowOff>28575</xdr:rowOff>
        </xdr:from>
        <xdr:to>
          <xdr:col>17</xdr:col>
          <xdr:colOff>752475</xdr:colOff>
          <xdr:row>55</xdr:row>
          <xdr:rowOff>457200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55</xdr:row>
          <xdr:rowOff>66675</xdr:rowOff>
        </xdr:from>
        <xdr:to>
          <xdr:col>18</xdr:col>
          <xdr:colOff>742950</xdr:colOff>
          <xdr:row>55</xdr:row>
          <xdr:rowOff>476250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55</xdr:row>
          <xdr:rowOff>38100</xdr:rowOff>
        </xdr:from>
        <xdr:to>
          <xdr:col>19</xdr:col>
          <xdr:colOff>733425</xdr:colOff>
          <xdr:row>55</xdr:row>
          <xdr:rowOff>476250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371475</xdr:colOff>
          <xdr:row>56</xdr:row>
          <xdr:rowOff>66675</xdr:rowOff>
        </xdr:from>
        <xdr:to>
          <xdr:col>16</xdr:col>
          <xdr:colOff>828675</xdr:colOff>
          <xdr:row>56</xdr:row>
          <xdr:rowOff>409575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56</xdr:row>
          <xdr:rowOff>66675</xdr:rowOff>
        </xdr:from>
        <xdr:to>
          <xdr:col>17</xdr:col>
          <xdr:colOff>752475</xdr:colOff>
          <xdr:row>56</xdr:row>
          <xdr:rowOff>457200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238125</xdr:colOff>
          <xdr:row>56</xdr:row>
          <xdr:rowOff>66675</xdr:rowOff>
        </xdr:from>
        <xdr:to>
          <xdr:col>18</xdr:col>
          <xdr:colOff>752475</xdr:colOff>
          <xdr:row>56</xdr:row>
          <xdr:rowOff>457200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56</xdr:row>
          <xdr:rowOff>28575</xdr:rowOff>
        </xdr:from>
        <xdr:to>
          <xdr:col>19</xdr:col>
          <xdr:colOff>723900</xdr:colOff>
          <xdr:row>56</xdr:row>
          <xdr:rowOff>438150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419100</xdr:colOff>
          <xdr:row>57</xdr:row>
          <xdr:rowOff>66675</xdr:rowOff>
        </xdr:from>
        <xdr:to>
          <xdr:col>16</xdr:col>
          <xdr:colOff>933450</xdr:colOff>
          <xdr:row>57</xdr:row>
          <xdr:rowOff>457200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57</xdr:row>
          <xdr:rowOff>95250</xdr:rowOff>
        </xdr:from>
        <xdr:to>
          <xdr:col>17</xdr:col>
          <xdr:colOff>695325</xdr:colOff>
          <xdr:row>57</xdr:row>
          <xdr:rowOff>438150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219075</xdr:colOff>
          <xdr:row>57</xdr:row>
          <xdr:rowOff>57150</xdr:rowOff>
        </xdr:from>
        <xdr:to>
          <xdr:col>18</xdr:col>
          <xdr:colOff>790575</xdr:colOff>
          <xdr:row>57</xdr:row>
          <xdr:rowOff>485775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57</xdr:row>
          <xdr:rowOff>66675</xdr:rowOff>
        </xdr:from>
        <xdr:to>
          <xdr:col>19</xdr:col>
          <xdr:colOff>733425</xdr:colOff>
          <xdr:row>57</xdr:row>
          <xdr:rowOff>476250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371475</xdr:colOff>
          <xdr:row>58</xdr:row>
          <xdr:rowOff>66675</xdr:rowOff>
        </xdr:from>
        <xdr:to>
          <xdr:col>16</xdr:col>
          <xdr:colOff>933450</xdr:colOff>
          <xdr:row>58</xdr:row>
          <xdr:rowOff>485775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238125</xdr:colOff>
          <xdr:row>58</xdr:row>
          <xdr:rowOff>85725</xdr:rowOff>
        </xdr:from>
        <xdr:to>
          <xdr:col>19</xdr:col>
          <xdr:colOff>762000</xdr:colOff>
          <xdr:row>58</xdr:row>
          <xdr:rowOff>476250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58</xdr:row>
          <xdr:rowOff>85725</xdr:rowOff>
        </xdr:from>
        <xdr:to>
          <xdr:col>17</xdr:col>
          <xdr:colOff>723900</xdr:colOff>
          <xdr:row>58</xdr:row>
          <xdr:rowOff>466725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266700</xdr:colOff>
          <xdr:row>58</xdr:row>
          <xdr:rowOff>57150</xdr:rowOff>
        </xdr:from>
        <xdr:to>
          <xdr:col>18</xdr:col>
          <xdr:colOff>819150</xdr:colOff>
          <xdr:row>58</xdr:row>
          <xdr:rowOff>476250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59</xdr:row>
          <xdr:rowOff>66675</xdr:rowOff>
        </xdr:from>
        <xdr:to>
          <xdr:col>16</xdr:col>
          <xdr:colOff>885825</xdr:colOff>
          <xdr:row>59</xdr:row>
          <xdr:rowOff>438150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133350</xdr:colOff>
          <xdr:row>59</xdr:row>
          <xdr:rowOff>38100</xdr:rowOff>
        </xdr:from>
        <xdr:to>
          <xdr:col>17</xdr:col>
          <xdr:colOff>733425</xdr:colOff>
          <xdr:row>59</xdr:row>
          <xdr:rowOff>485775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59</xdr:row>
          <xdr:rowOff>57150</xdr:rowOff>
        </xdr:from>
        <xdr:to>
          <xdr:col>18</xdr:col>
          <xdr:colOff>800100</xdr:colOff>
          <xdr:row>59</xdr:row>
          <xdr:rowOff>476250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59</xdr:row>
          <xdr:rowOff>38100</xdr:rowOff>
        </xdr:from>
        <xdr:to>
          <xdr:col>19</xdr:col>
          <xdr:colOff>762000</xdr:colOff>
          <xdr:row>59</xdr:row>
          <xdr:rowOff>495300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342900</xdr:colOff>
          <xdr:row>60</xdr:row>
          <xdr:rowOff>66675</xdr:rowOff>
        </xdr:from>
        <xdr:to>
          <xdr:col>16</xdr:col>
          <xdr:colOff>876300</xdr:colOff>
          <xdr:row>60</xdr:row>
          <xdr:rowOff>466725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60</xdr:row>
          <xdr:rowOff>57150</xdr:rowOff>
        </xdr:from>
        <xdr:to>
          <xdr:col>17</xdr:col>
          <xdr:colOff>771525</xdr:colOff>
          <xdr:row>60</xdr:row>
          <xdr:rowOff>495300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60</xdr:row>
          <xdr:rowOff>38100</xdr:rowOff>
        </xdr:from>
        <xdr:to>
          <xdr:col>18</xdr:col>
          <xdr:colOff>790575</xdr:colOff>
          <xdr:row>60</xdr:row>
          <xdr:rowOff>476250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60</xdr:row>
          <xdr:rowOff>38100</xdr:rowOff>
        </xdr:from>
        <xdr:to>
          <xdr:col>19</xdr:col>
          <xdr:colOff>762000</xdr:colOff>
          <xdr:row>60</xdr:row>
          <xdr:rowOff>495300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323850</xdr:colOff>
          <xdr:row>61</xdr:row>
          <xdr:rowOff>57150</xdr:rowOff>
        </xdr:from>
        <xdr:to>
          <xdr:col>16</xdr:col>
          <xdr:colOff>857250</xdr:colOff>
          <xdr:row>61</xdr:row>
          <xdr:rowOff>457200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190500</xdr:colOff>
          <xdr:row>61</xdr:row>
          <xdr:rowOff>66675</xdr:rowOff>
        </xdr:from>
        <xdr:to>
          <xdr:col>17</xdr:col>
          <xdr:colOff>742950</xdr:colOff>
          <xdr:row>61</xdr:row>
          <xdr:rowOff>476250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190500</xdr:colOff>
          <xdr:row>61</xdr:row>
          <xdr:rowOff>38100</xdr:rowOff>
        </xdr:from>
        <xdr:to>
          <xdr:col>18</xdr:col>
          <xdr:colOff>771525</xdr:colOff>
          <xdr:row>61</xdr:row>
          <xdr:rowOff>476250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61</xdr:row>
          <xdr:rowOff>38100</xdr:rowOff>
        </xdr:from>
        <xdr:to>
          <xdr:col>19</xdr:col>
          <xdr:colOff>762000</xdr:colOff>
          <xdr:row>61</xdr:row>
          <xdr:rowOff>495300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333375</xdr:colOff>
          <xdr:row>62</xdr:row>
          <xdr:rowOff>85725</xdr:rowOff>
        </xdr:from>
        <xdr:to>
          <xdr:col>16</xdr:col>
          <xdr:colOff>819150</xdr:colOff>
          <xdr:row>62</xdr:row>
          <xdr:rowOff>438150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133350</xdr:colOff>
          <xdr:row>62</xdr:row>
          <xdr:rowOff>57150</xdr:rowOff>
        </xdr:from>
        <xdr:to>
          <xdr:col>17</xdr:col>
          <xdr:colOff>704850</xdr:colOff>
          <xdr:row>62</xdr:row>
          <xdr:rowOff>476250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62</xdr:row>
          <xdr:rowOff>57150</xdr:rowOff>
        </xdr:from>
        <xdr:to>
          <xdr:col>18</xdr:col>
          <xdr:colOff>762000</xdr:colOff>
          <xdr:row>62</xdr:row>
          <xdr:rowOff>476250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62</xdr:row>
          <xdr:rowOff>57150</xdr:rowOff>
        </xdr:from>
        <xdr:to>
          <xdr:col>19</xdr:col>
          <xdr:colOff>733425</xdr:colOff>
          <xdr:row>62</xdr:row>
          <xdr:rowOff>485775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371475</xdr:colOff>
          <xdr:row>63</xdr:row>
          <xdr:rowOff>114300</xdr:rowOff>
        </xdr:from>
        <xdr:to>
          <xdr:col>16</xdr:col>
          <xdr:colOff>876300</xdr:colOff>
          <xdr:row>63</xdr:row>
          <xdr:rowOff>476250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63</xdr:row>
          <xdr:rowOff>95250</xdr:rowOff>
        </xdr:from>
        <xdr:to>
          <xdr:col>17</xdr:col>
          <xdr:colOff>723900</xdr:colOff>
          <xdr:row>63</xdr:row>
          <xdr:rowOff>485775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63</xdr:row>
          <xdr:rowOff>57150</xdr:rowOff>
        </xdr:from>
        <xdr:to>
          <xdr:col>18</xdr:col>
          <xdr:colOff>790575</xdr:colOff>
          <xdr:row>63</xdr:row>
          <xdr:rowOff>514350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63</xdr:row>
          <xdr:rowOff>114300</xdr:rowOff>
        </xdr:from>
        <xdr:to>
          <xdr:col>19</xdr:col>
          <xdr:colOff>666750</xdr:colOff>
          <xdr:row>63</xdr:row>
          <xdr:rowOff>485775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333375</xdr:colOff>
          <xdr:row>64</xdr:row>
          <xdr:rowOff>66675</xdr:rowOff>
        </xdr:from>
        <xdr:to>
          <xdr:col>16</xdr:col>
          <xdr:colOff>866775</xdr:colOff>
          <xdr:row>64</xdr:row>
          <xdr:rowOff>476250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64</xdr:row>
          <xdr:rowOff>66675</xdr:rowOff>
        </xdr:from>
        <xdr:to>
          <xdr:col>17</xdr:col>
          <xdr:colOff>762000</xdr:colOff>
          <xdr:row>64</xdr:row>
          <xdr:rowOff>485775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64</xdr:row>
          <xdr:rowOff>47625</xdr:rowOff>
        </xdr:from>
        <xdr:to>
          <xdr:col>19</xdr:col>
          <xdr:colOff>752475</xdr:colOff>
          <xdr:row>64</xdr:row>
          <xdr:rowOff>485775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228600</xdr:colOff>
          <xdr:row>64</xdr:row>
          <xdr:rowOff>47625</xdr:rowOff>
        </xdr:from>
        <xdr:to>
          <xdr:col>18</xdr:col>
          <xdr:colOff>733425</xdr:colOff>
          <xdr:row>64</xdr:row>
          <xdr:rowOff>466725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342900</xdr:colOff>
          <xdr:row>65</xdr:row>
          <xdr:rowOff>47625</xdr:rowOff>
        </xdr:from>
        <xdr:to>
          <xdr:col>16</xdr:col>
          <xdr:colOff>895350</xdr:colOff>
          <xdr:row>65</xdr:row>
          <xdr:rowOff>466725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228600</xdr:colOff>
          <xdr:row>65</xdr:row>
          <xdr:rowOff>85725</xdr:rowOff>
        </xdr:from>
        <xdr:to>
          <xdr:col>17</xdr:col>
          <xdr:colOff>733425</xdr:colOff>
          <xdr:row>65</xdr:row>
          <xdr:rowOff>466725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228600</xdr:colOff>
          <xdr:row>65</xdr:row>
          <xdr:rowOff>85725</xdr:rowOff>
        </xdr:from>
        <xdr:to>
          <xdr:col>18</xdr:col>
          <xdr:colOff>676275</xdr:colOff>
          <xdr:row>65</xdr:row>
          <xdr:rowOff>428625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65</xdr:row>
          <xdr:rowOff>66675</xdr:rowOff>
        </xdr:from>
        <xdr:to>
          <xdr:col>19</xdr:col>
          <xdr:colOff>723900</xdr:colOff>
          <xdr:row>65</xdr:row>
          <xdr:rowOff>485775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333375</xdr:colOff>
          <xdr:row>66</xdr:row>
          <xdr:rowOff>47625</xdr:rowOff>
        </xdr:from>
        <xdr:to>
          <xdr:col>16</xdr:col>
          <xdr:colOff>904875</xdr:colOff>
          <xdr:row>66</xdr:row>
          <xdr:rowOff>485775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66</xdr:row>
          <xdr:rowOff>66675</xdr:rowOff>
        </xdr:from>
        <xdr:to>
          <xdr:col>17</xdr:col>
          <xdr:colOff>723900</xdr:colOff>
          <xdr:row>66</xdr:row>
          <xdr:rowOff>428625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257175</xdr:colOff>
          <xdr:row>66</xdr:row>
          <xdr:rowOff>85725</xdr:rowOff>
        </xdr:from>
        <xdr:to>
          <xdr:col>18</xdr:col>
          <xdr:colOff>742950</xdr:colOff>
          <xdr:row>66</xdr:row>
          <xdr:rowOff>447675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66</xdr:row>
          <xdr:rowOff>66675</xdr:rowOff>
        </xdr:from>
        <xdr:to>
          <xdr:col>19</xdr:col>
          <xdr:colOff>723900</xdr:colOff>
          <xdr:row>66</xdr:row>
          <xdr:rowOff>485775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333375</xdr:colOff>
          <xdr:row>67</xdr:row>
          <xdr:rowOff>47625</xdr:rowOff>
        </xdr:from>
        <xdr:to>
          <xdr:col>16</xdr:col>
          <xdr:colOff>904875</xdr:colOff>
          <xdr:row>67</xdr:row>
          <xdr:rowOff>485775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228600</xdr:colOff>
          <xdr:row>67</xdr:row>
          <xdr:rowOff>85725</xdr:rowOff>
        </xdr:from>
        <xdr:to>
          <xdr:col>17</xdr:col>
          <xdr:colOff>742950</xdr:colOff>
          <xdr:row>67</xdr:row>
          <xdr:rowOff>485775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238125</xdr:colOff>
          <xdr:row>67</xdr:row>
          <xdr:rowOff>123825</xdr:rowOff>
        </xdr:from>
        <xdr:to>
          <xdr:col>18</xdr:col>
          <xdr:colOff>676275</xdr:colOff>
          <xdr:row>67</xdr:row>
          <xdr:rowOff>447675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228600</xdr:colOff>
          <xdr:row>67</xdr:row>
          <xdr:rowOff>104775</xdr:rowOff>
        </xdr:from>
        <xdr:to>
          <xdr:col>19</xdr:col>
          <xdr:colOff>685800</xdr:colOff>
          <xdr:row>67</xdr:row>
          <xdr:rowOff>447675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68</xdr:row>
          <xdr:rowOff>66675</xdr:rowOff>
        </xdr:from>
        <xdr:to>
          <xdr:col>16</xdr:col>
          <xdr:colOff>847725</xdr:colOff>
          <xdr:row>68</xdr:row>
          <xdr:rowOff>476250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228600</xdr:colOff>
          <xdr:row>68</xdr:row>
          <xdr:rowOff>66675</xdr:rowOff>
        </xdr:from>
        <xdr:to>
          <xdr:col>17</xdr:col>
          <xdr:colOff>752475</xdr:colOff>
          <xdr:row>68</xdr:row>
          <xdr:rowOff>466725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68</xdr:row>
          <xdr:rowOff>66675</xdr:rowOff>
        </xdr:from>
        <xdr:to>
          <xdr:col>18</xdr:col>
          <xdr:colOff>733425</xdr:colOff>
          <xdr:row>68</xdr:row>
          <xdr:rowOff>466725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68</xdr:row>
          <xdr:rowOff>66675</xdr:rowOff>
        </xdr:from>
        <xdr:to>
          <xdr:col>19</xdr:col>
          <xdr:colOff>695325</xdr:colOff>
          <xdr:row>68</xdr:row>
          <xdr:rowOff>438150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295275</xdr:colOff>
          <xdr:row>69</xdr:row>
          <xdr:rowOff>47625</xdr:rowOff>
        </xdr:from>
        <xdr:to>
          <xdr:col>16</xdr:col>
          <xdr:colOff>847725</xdr:colOff>
          <xdr:row>69</xdr:row>
          <xdr:rowOff>466725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69</xdr:row>
          <xdr:rowOff>66675</xdr:rowOff>
        </xdr:from>
        <xdr:to>
          <xdr:col>17</xdr:col>
          <xdr:colOff>742950</xdr:colOff>
          <xdr:row>69</xdr:row>
          <xdr:rowOff>476250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69</xdr:row>
          <xdr:rowOff>85725</xdr:rowOff>
        </xdr:from>
        <xdr:to>
          <xdr:col>18</xdr:col>
          <xdr:colOff>714375</xdr:colOff>
          <xdr:row>69</xdr:row>
          <xdr:rowOff>466725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171450</xdr:colOff>
          <xdr:row>69</xdr:row>
          <xdr:rowOff>66675</xdr:rowOff>
        </xdr:from>
        <xdr:to>
          <xdr:col>19</xdr:col>
          <xdr:colOff>752475</xdr:colOff>
          <xdr:row>69</xdr:row>
          <xdr:rowOff>504825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295275</xdr:colOff>
          <xdr:row>70</xdr:row>
          <xdr:rowOff>66675</xdr:rowOff>
        </xdr:from>
        <xdr:to>
          <xdr:col>16</xdr:col>
          <xdr:colOff>828675</xdr:colOff>
          <xdr:row>70</xdr:row>
          <xdr:rowOff>466725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190500</xdr:colOff>
          <xdr:row>70</xdr:row>
          <xdr:rowOff>85725</xdr:rowOff>
        </xdr:from>
        <xdr:to>
          <xdr:col>17</xdr:col>
          <xdr:colOff>647700</xdr:colOff>
          <xdr:row>70</xdr:row>
          <xdr:rowOff>428625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238125</xdr:colOff>
          <xdr:row>70</xdr:row>
          <xdr:rowOff>66675</xdr:rowOff>
        </xdr:from>
        <xdr:to>
          <xdr:col>18</xdr:col>
          <xdr:colOff>762000</xdr:colOff>
          <xdr:row>70</xdr:row>
          <xdr:rowOff>457200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70</xdr:row>
          <xdr:rowOff>66675</xdr:rowOff>
        </xdr:from>
        <xdr:to>
          <xdr:col>19</xdr:col>
          <xdr:colOff>676275</xdr:colOff>
          <xdr:row>70</xdr:row>
          <xdr:rowOff>438150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72</xdr:row>
          <xdr:rowOff>104775</xdr:rowOff>
        </xdr:from>
        <xdr:to>
          <xdr:col>16</xdr:col>
          <xdr:colOff>866775</xdr:colOff>
          <xdr:row>73</xdr:row>
          <xdr:rowOff>9525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72</xdr:row>
          <xdr:rowOff>66675</xdr:rowOff>
        </xdr:from>
        <xdr:to>
          <xdr:col>17</xdr:col>
          <xdr:colOff>695325</xdr:colOff>
          <xdr:row>73</xdr:row>
          <xdr:rowOff>9525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72</xdr:row>
          <xdr:rowOff>104775</xdr:rowOff>
        </xdr:from>
        <xdr:to>
          <xdr:col>18</xdr:col>
          <xdr:colOff>790575</xdr:colOff>
          <xdr:row>73</xdr:row>
          <xdr:rowOff>9525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72</xdr:row>
          <xdr:rowOff>47625</xdr:rowOff>
        </xdr:from>
        <xdr:to>
          <xdr:col>19</xdr:col>
          <xdr:colOff>762000</xdr:colOff>
          <xdr:row>73</xdr:row>
          <xdr:rowOff>9525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361950</xdr:colOff>
          <xdr:row>73</xdr:row>
          <xdr:rowOff>66675</xdr:rowOff>
        </xdr:from>
        <xdr:to>
          <xdr:col>16</xdr:col>
          <xdr:colOff>895350</xdr:colOff>
          <xdr:row>73</xdr:row>
          <xdr:rowOff>466725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73</xdr:row>
          <xdr:rowOff>66675</xdr:rowOff>
        </xdr:from>
        <xdr:to>
          <xdr:col>17</xdr:col>
          <xdr:colOff>714375</xdr:colOff>
          <xdr:row>73</xdr:row>
          <xdr:rowOff>447675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257175</xdr:colOff>
          <xdr:row>73</xdr:row>
          <xdr:rowOff>85725</xdr:rowOff>
        </xdr:from>
        <xdr:to>
          <xdr:col>18</xdr:col>
          <xdr:colOff>695325</xdr:colOff>
          <xdr:row>73</xdr:row>
          <xdr:rowOff>419100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73</xdr:row>
          <xdr:rowOff>123825</xdr:rowOff>
        </xdr:from>
        <xdr:to>
          <xdr:col>19</xdr:col>
          <xdr:colOff>714375</xdr:colOff>
          <xdr:row>73</xdr:row>
          <xdr:rowOff>457200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295275</xdr:colOff>
          <xdr:row>74</xdr:row>
          <xdr:rowOff>85725</xdr:rowOff>
        </xdr:from>
        <xdr:to>
          <xdr:col>16</xdr:col>
          <xdr:colOff>828675</xdr:colOff>
          <xdr:row>74</xdr:row>
          <xdr:rowOff>485775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142875</xdr:colOff>
          <xdr:row>74</xdr:row>
          <xdr:rowOff>66675</xdr:rowOff>
        </xdr:from>
        <xdr:to>
          <xdr:col>17</xdr:col>
          <xdr:colOff>676275</xdr:colOff>
          <xdr:row>74</xdr:row>
          <xdr:rowOff>476250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74</xdr:row>
          <xdr:rowOff>66675</xdr:rowOff>
        </xdr:from>
        <xdr:to>
          <xdr:col>18</xdr:col>
          <xdr:colOff>809625</xdr:colOff>
          <xdr:row>74</xdr:row>
          <xdr:rowOff>476250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74</xdr:row>
          <xdr:rowOff>47625</xdr:rowOff>
        </xdr:from>
        <xdr:to>
          <xdr:col>19</xdr:col>
          <xdr:colOff>733425</xdr:colOff>
          <xdr:row>74</xdr:row>
          <xdr:rowOff>447675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304800</xdr:colOff>
          <xdr:row>75</xdr:row>
          <xdr:rowOff>95250</xdr:rowOff>
        </xdr:from>
        <xdr:to>
          <xdr:col>16</xdr:col>
          <xdr:colOff>809625</xdr:colOff>
          <xdr:row>75</xdr:row>
          <xdr:rowOff>476250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75</xdr:row>
          <xdr:rowOff>76200</xdr:rowOff>
        </xdr:from>
        <xdr:to>
          <xdr:col>17</xdr:col>
          <xdr:colOff>685800</xdr:colOff>
          <xdr:row>75</xdr:row>
          <xdr:rowOff>457200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75</xdr:row>
          <xdr:rowOff>57150</xdr:rowOff>
        </xdr:from>
        <xdr:to>
          <xdr:col>18</xdr:col>
          <xdr:colOff>733425</xdr:colOff>
          <xdr:row>75</xdr:row>
          <xdr:rowOff>447675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75</xdr:row>
          <xdr:rowOff>47625</xdr:rowOff>
        </xdr:from>
        <xdr:to>
          <xdr:col>19</xdr:col>
          <xdr:colOff>771525</xdr:colOff>
          <xdr:row>75</xdr:row>
          <xdr:rowOff>466725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285750</xdr:colOff>
          <xdr:row>76</xdr:row>
          <xdr:rowOff>38100</xdr:rowOff>
        </xdr:from>
        <xdr:to>
          <xdr:col>16</xdr:col>
          <xdr:colOff>857250</xdr:colOff>
          <xdr:row>76</xdr:row>
          <xdr:rowOff>476250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76</xdr:row>
          <xdr:rowOff>85725</xdr:rowOff>
        </xdr:from>
        <xdr:to>
          <xdr:col>17</xdr:col>
          <xdr:colOff>695325</xdr:colOff>
          <xdr:row>76</xdr:row>
          <xdr:rowOff>476250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76</xdr:row>
          <xdr:rowOff>85725</xdr:rowOff>
        </xdr:from>
        <xdr:to>
          <xdr:col>19</xdr:col>
          <xdr:colOff>771525</xdr:colOff>
          <xdr:row>76</xdr:row>
          <xdr:rowOff>514350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76</xdr:row>
          <xdr:rowOff>57150</xdr:rowOff>
        </xdr:from>
        <xdr:to>
          <xdr:col>18</xdr:col>
          <xdr:colOff>762000</xdr:colOff>
          <xdr:row>76</xdr:row>
          <xdr:rowOff>495300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295275</xdr:colOff>
          <xdr:row>77</xdr:row>
          <xdr:rowOff>66675</xdr:rowOff>
        </xdr:from>
        <xdr:to>
          <xdr:col>16</xdr:col>
          <xdr:colOff>847725</xdr:colOff>
          <xdr:row>77</xdr:row>
          <xdr:rowOff>476250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</xdr:colOff>
          <xdr:row>77</xdr:row>
          <xdr:rowOff>85725</xdr:rowOff>
        </xdr:from>
        <xdr:to>
          <xdr:col>17</xdr:col>
          <xdr:colOff>666750</xdr:colOff>
          <xdr:row>77</xdr:row>
          <xdr:rowOff>476250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219075</xdr:colOff>
          <xdr:row>77</xdr:row>
          <xdr:rowOff>66675</xdr:rowOff>
        </xdr:from>
        <xdr:to>
          <xdr:col>18</xdr:col>
          <xdr:colOff>762000</xdr:colOff>
          <xdr:row>77</xdr:row>
          <xdr:rowOff>476250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228600</xdr:colOff>
          <xdr:row>77</xdr:row>
          <xdr:rowOff>85725</xdr:rowOff>
        </xdr:from>
        <xdr:to>
          <xdr:col>19</xdr:col>
          <xdr:colOff>771525</xdr:colOff>
          <xdr:row>77</xdr:row>
          <xdr:rowOff>485775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78</xdr:row>
          <xdr:rowOff>95250</xdr:rowOff>
        </xdr:from>
        <xdr:to>
          <xdr:col>16</xdr:col>
          <xdr:colOff>847725</xdr:colOff>
          <xdr:row>78</xdr:row>
          <xdr:rowOff>495300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78</xdr:row>
          <xdr:rowOff>66675</xdr:rowOff>
        </xdr:from>
        <xdr:to>
          <xdr:col>17</xdr:col>
          <xdr:colOff>714375</xdr:colOff>
          <xdr:row>78</xdr:row>
          <xdr:rowOff>476250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219075</xdr:colOff>
          <xdr:row>78</xdr:row>
          <xdr:rowOff>66675</xdr:rowOff>
        </xdr:from>
        <xdr:to>
          <xdr:col>18</xdr:col>
          <xdr:colOff>733425</xdr:colOff>
          <xdr:row>78</xdr:row>
          <xdr:rowOff>457200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78</xdr:row>
          <xdr:rowOff>38100</xdr:rowOff>
        </xdr:from>
        <xdr:to>
          <xdr:col>19</xdr:col>
          <xdr:colOff>790575</xdr:colOff>
          <xdr:row>78</xdr:row>
          <xdr:rowOff>485775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79</xdr:row>
          <xdr:rowOff>57150</xdr:rowOff>
        </xdr:from>
        <xdr:to>
          <xdr:col>16</xdr:col>
          <xdr:colOff>952500</xdr:colOff>
          <xdr:row>79</xdr:row>
          <xdr:rowOff>476250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161925</xdr:colOff>
          <xdr:row>79</xdr:row>
          <xdr:rowOff>66675</xdr:rowOff>
        </xdr:from>
        <xdr:to>
          <xdr:col>17</xdr:col>
          <xdr:colOff>704850</xdr:colOff>
          <xdr:row>79</xdr:row>
          <xdr:rowOff>476250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79</xdr:row>
          <xdr:rowOff>57150</xdr:rowOff>
        </xdr:from>
        <xdr:to>
          <xdr:col>19</xdr:col>
          <xdr:colOff>676275</xdr:colOff>
          <xdr:row>79</xdr:row>
          <xdr:rowOff>419100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161925</xdr:colOff>
          <xdr:row>79</xdr:row>
          <xdr:rowOff>57150</xdr:rowOff>
        </xdr:from>
        <xdr:to>
          <xdr:col>18</xdr:col>
          <xdr:colOff>742950</xdr:colOff>
          <xdr:row>79</xdr:row>
          <xdr:rowOff>485775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342900</xdr:colOff>
          <xdr:row>80</xdr:row>
          <xdr:rowOff>38100</xdr:rowOff>
        </xdr:from>
        <xdr:to>
          <xdr:col>16</xdr:col>
          <xdr:colOff>895350</xdr:colOff>
          <xdr:row>80</xdr:row>
          <xdr:rowOff>466725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80</xdr:row>
          <xdr:rowOff>95250</xdr:rowOff>
        </xdr:from>
        <xdr:to>
          <xdr:col>17</xdr:col>
          <xdr:colOff>666750</xdr:colOff>
          <xdr:row>80</xdr:row>
          <xdr:rowOff>447675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247650</xdr:colOff>
          <xdr:row>80</xdr:row>
          <xdr:rowOff>38100</xdr:rowOff>
        </xdr:from>
        <xdr:to>
          <xdr:col>18</xdr:col>
          <xdr:colOff>771525</xdr:colOff>
          <xdr:row>80</xdr:row>
          <xdr:rowOff>438150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161925</xdr:colOff>
          <xdr:row>80</xdr:row>
          <xdr:rowOff>85725</xdr:rowOff>
        </xdr:from>
        <xdr:to>
          <xdr:col>19</xdr:col>
          <xdr:colOff>695325</xdr:colOff>
          <xdr:row>80</xdr:row>
          <xdr:rowOff>485775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?tabSel=exchange#tab_section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63" Type="http://schemas.openxmlformats.org/officeDocument/2006/relationships/image" Target="../media/image30.emf"/><Relationship Id="rId159" Type="http://schemas.openxmlformats.org/officeDocument/2006/relationships/image" Target="../media/image78.emf"/><Relationship Id="rId170" Type="http://schemas.openxmlformats.org/officeDocument/2006/relationships/oleObject" Target="../embeddings/oleObject84.bin"/><Relationship Id="rId226" Type="http://schemas.openxmlformats.org/officeDocument/2006/relationships/oleObject" Target="../embeddings/oleObject112.bin"/><Relationship Id="rId268" Type="http://schemas.openxmlformats.org/officeDocument/2006/relationships/oleObject" Target="../embeddings/oleObject133.bin"/><Relationship Id="rId32" Type="http://schemas.openxmlformats.org/officeDocument/2006/relationships/oleObject" Target="../embeddings/oleObject15.bin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5" Type="http://schemas.openxmlformats.org/officeDocument/2006/relationships/image" Target="../media/image1.emf"/><Relationship Id="rId181" Type="http://schemas.openxmlformats.org/officeDocument/2006/relationships/image" Target="../media/image89.emf"/><Relationship Id="rId237" Type="http://schemas.openxmlformats.org/officeDocument/2006/relationships/image" Target="../media/image117.emf"/><Relationship Id="rId279" Type="http://schemas.openxmlformats.org/officeDocument/2006/relationships/image" Target="../media/image138.emf"/><Relationship Id="rId22" Type="http://schemas.openxmlformats.org/officeDocument/2006/relationships/oleObject" Target="../embeddings/oleObject10.bin"/><Relationship Id="rId43" Type="http://schemas.openxmlformats.org/officeDocument/2006/relationships/image" Target="../media/image20.emf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139" Type="http://schemas.openxmlformats.org/officeDocument/2006/relationships/image" Target="../media/image68.emf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71" Type="http://schemas.openxmlformats.org/officeDocument/2006/relationships/image" Target="../media/image84.emf"/><Relationship Id="rId192" Type="http://schemas.openxmlformats.org/officeDocument/2006/relationships/oleObject" Target="../embeddings/oleObject95.bin"/><Relationship Id="rId206" Type="http://schemas.openxmlformats.org/officeDocument/2006/relationships/oleObject" Target="../embeddings/oleObject102.bin"/><Relationship Id="rId227" Type="http://schemas.openxmlformats.org/officeDocument/2006/relationships/image" Target="../media/image112.emf"/><Relationship Id="rId248" Type="http://schemas.openxmlformats.org/officeDocument/2006/relationships/oleObject" Target="../embeddings/oleObject123.bin"/><Relationship Id="rId269" Type="http://schemas.openxmlformats.org/officeDocument/2006/relationships/image" Target="../media/image133.emf"/><Relationship Id="rId12" Type="http://schemas.openxmlformats.org/officeDocument/2006/relationships/oleObject" Target="../embeddings/oleObject5.bin"/><Relationship Id="rId33" Type="http://schemas.openxmlformats.org/officeDocument/2006/relationships/image" Target="../media/image15.emf"/><Relationship Id="rId108" Type="http://schemas.openxmlformats.org/officeDocument/2006/relationships/oleObject" Target="../embeddings/oleObject53.bin"/><Relationship Id="rId129" Type="http://schemas.openxmlformats.org/officeDocument/2006/relationships/image" Target="../media/image63.emf"/><Relationship Id="rId280" Type="http://schemas.openxmlformats.org/officeDocument/2006/relationships/oleObject" Target="../embeddings/oleObject139.bin"/><Relationship Id="rId54" Type="http://schemas.openxmlformats.org/officeDocument/2006/relationships/oleObject" Target="../embeddings/oleObject26.bin"/><Relationship Id="rId75" Type="http://schemas.openxmlformats.org/officeDocument/2006/relationships/image" Target="../media/image36.emf"/><Relationship Id="rId96" Type="http://schemas.openxmlformats.org/officeDocument/2006/relationships/oleObject" Target="../embeddings/oleObject47.bin"/><Relationship Id="rId140" Type="http://schemas.openxmlformats.org/officeDocument/2006/relationships/oleObject" Target="../embeddings/oleObject69.bin"/><Relationship Id="rId161" Type="http://schemas.openxmlformats.org/officeDocument/2006/relationships/image" Target="../media/image79.emf"/><Relationship Id="rId182" Type="http://schemas.openxmlformats.org/officeDocument/2006/relationships/oleObject" Target="../embeddings/oleObject90.bin"/><Relationship Id="rId217" Type="http://schemas.openxmlformats.org/officeDocument/2006/relationships/image" Target="../media/image107.emf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8.bin"/><Relationship Id="rId259" Type="http://schemas.openxmlformats.org/officeDocument/2006/relationships/image" Target="../media/image128.emf"/><Relationship Id="rId23" Type="http://schemas.openxmlformats.org/officeDocument/2006/relationships/image" Target="../media/image10.emf"/><Relationship Id="rId119" Type="http://schemas.openxmlformats.org/officeDocument/2006/relationships/image" Target="../media/image58.emf"/><Relationship Id="rId270" Type="http://schemas.openxmlformats.org/officeDocument/2006/relationships/oleObject" Target="../embeddings/oleObject134.bin"/><Relationship Id="rId44" Type="http://schemas.openxmlformats.org/officeDocument/2006/relationships/oleObject" Target="../embeddings/oleObject21.bin"/><Relationship Id="rId65" Type="http://schemas.openxmlformats.org/officeDocument/2006/relationships/image" Target="../media/image31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4.bin"/><Relationship Id="rId151" Type="http://schemas.openxmlformats.org/officeDocument/2006/relationships/image" Target="../media/image74.emf"/><Relationship Id="rId172" Type="http://schemas.openxmlformats.org/officeDocument/2006/relationships/oleObject" Target="../embeddings/oleObject85.bin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28" Type="http://schemas.openxmlformats.org/officeDocument/2006/relationships/oleObject" Target="../embeddings/oleObject113.bin"/><Relationship Id="rId249" Type="http://schemas.openxmlformats.org/officeDocument/2006/relationships/image" Target="../media/image123.emf"/><Relationship Id="rId13" Type="http://schemas.openxmlformats.org/officeDocument/2006/relationships/image" Target="../media/image5.emf"/><Relationship Id="rId109" Type="http://schemas.openxmlformats.org/officeDocument/2006/relationships/image" Target="../media/image53.emf"/><Relationship Id="rId260" Type="http://schemas.openxmlformats.org/officeDocument/2006/relationships/oleObject" Target="../embeddings/oleObject129.bin"/><Relationship Id="rId281" Type="http://schemas.openxmlformats.org/officeDocument/2006/relationships/image" Target="../media/image139.emf"/><Relationship Id="rId34" Type="http://schemas.openxmlformats.org/officeDocument/2006/relationships/oleObject" Target="../embeddings/oleObject16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20" Type="http://schemas.openxmlformats.org/officeDocument/2006/relationships/oleObject" Target="../embeddings/oleObject59.bin"/><Relationship Id="rId141" Type="http://schemas.openxmlformats.org/officeDocument/2006/relationships/image" Target="../media/image69.emf"/><Relationship Id="rId7" Type="http://schemas.openxmlformats.org/officeDocument/2006/relationships/image" Target="../media/image2.emf"/><Relationship Id="rId162" Type="http://schemas.openxmlformats.org/officeDocument/2006/relationships/oleObject" Target="../embeddings/oleObject80.bin"/><Relationship Id="rId183" Type="http://schemas.openxmlformats.org/officeDocument/2006/relationships/image" Target="../media/image90.emf"/><Relationship Id="rId218" Type="http://schemas.openxmlformats.org/officeDocument/2006/relationships/oleObject" Target="../embeddings/oleObject108.bin"/><Relationship Id="rId239" Type="http://schemas.openxmlformats.org/officeDocument/2006/relationships/image" Target="../media/image118.emf"/><Relationship Id="rId250" Type="http://schemas.openxmlformats.org/officeDocument/2006/relationships/oleObject" Target="../embeddings/oleObject124.bin"/><Relationship Id="rId271" Type="http://schemas.openxmlformats.org/officeDocument/2006/relationships/image" Target="../media/image134.emf"/><Relationship Id="rId24" Type="http://schemas.openxmlformats.org/officeDocument/2006/relationships/oleObject" Target="../embeddings/oleObject11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31" Type="http://schemas.openxmlformats.org/officeDocument/2006/relationships/image" Target="../media/image64.emf"/><Relationship Id="rId152" Type="http://schemas.openxmlformats.org/officeDocument/2006/relationships/oleObject" Target="../embeddings/oleObject75.bin"/><Relationship Id="rId173" Type="http://schemas.openxmlformats.org/officeDocument/2006/relationships/image" Target="../media/image85.emf"/><Relationship Id="rId194" Type="http://schemas.openxmlformats.org/officeDocument/2006/relationships/oleObject" Target="../embeddings/oleObject96.bin"/><Relationship Id="rId208" Type="http://schemas.openxmlformats.org/officeDocument/2006/relationships/oleObject" Target="../embeddings/oleObject103.bin"/><Relationship Id="rId229" Type="http://schemas.openxmlformats.org/officeDocument/2006/relationships/image" Target="../media/image113.emf"/><Relationship Id="rId240" Type="http://schemas.openxmlformats.org/officeDocument/2006/relationships/oleObject" Target="../embeddings/oleObject119.bin"/><Relationship Id="rId261" Type="http://schemas.openxmlformats.org/officeDocument/2006/relationships/image" Target="../media/image129.emf"/><Relationship Id="rId14" Type="http://schemas.openxmlformats.org/officeDocument/2006/relationships/oleObject" Target="../embeddings/oleObject6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282" Type="http://schemas.openxmlformats.org/officeDocument/2006/relationships/oleObject" Target="../embeddings/oleObject140.bin"/><Relationship Id="rId8" Type="http://schemas.openxmlformats.org/officeDocument/2006/relationships/oleObject" Target="../embeddings/oleObject3.bin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42" Type="http://schemas.openxmlformats.org/officeDocument/2006/relationships/oleObject" Target="../embeddings/oleObject70.bin"/><Relationship Id="rId163" Type="http://schemas.openxmlformats.org/officeDocument/2006/relationships/image" Target="../media/image80.emf"/><Relationship Id="rId184" Type="http://schemas.openxmlformats.org/officeDocument/2006/relationships/oleObject" Target="../embeddings/oleObject91.bin"/><Relationship Id="rId219" Type="http://schemas.openxmlformats.org/officeDocument/2006/relationships/image" Target="../media/image108.emf"/><Relationship Id="rId230" Type="http://schemas.openxmlformats.org/officeDocument/2006/relationships/oleObject" Target="../embeddings/oleObject114.bin"/><Relationship Id="rId251" Type="http://schemas.openxmlformats.org/officeDocument/2006/relationships/image" Target="../media/image124.emf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272" Type="http://schemas.openxmlformats.org/officeDocument/2006/relationships/oleObject" Target="../embeddings/oleObject135.bin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3" Type="http://schemas.openxmlformats.org/officeDocument/2006/relationships/image" Target="../media/image75.emf"/><Relationship Id="rId174" Type="http://schemas.openxmlformats.org/officeDocument/2006/relationships/oleObject" Target="../embeddings/oleObject86.bin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220" Type="http://schemas.openxmlformats.org/officeDocument/2006/relationships/oleObject" Target="../embeddings/oleObject109.bin"/><Relationship Id="rId241" Type="http://schemas.openxmlformats.org/officeDocument/2006/relationships/image" Target="../media/image119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0.bin"/><Relationship Id="rId283" Type="http://schemas.openxmlformats.org/officeDocument/2006/relationships/image" Target="../media/image140.emf"/><Relationship Id="rId78" Type="http://schemas.openxmlformats.org/officeDocument/2006/relationships/oleObject" Target="../embeddings/oleObject38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143" Type="http://schemas.openxmlformats.org/officeDocument/2006/relationships/image" Target="../media/image70.emf"/><Relationship Id="rId164" Type="http://schemas.openxmlformats.org/officeDocument/2006/relationships/oleObject" Target="../embeddings/oleObject81.bin"/><Relationship Id="rId185" Type="http://schemas.openxmlformats.org/officeDocument/2006/relationships/image" Target="../media/image91.emf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4.bin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4.emf"/><Relationship Id="rId252" Type="http://schemas.openxmlformats.org/officeDocument/2006/relationships/oleObject" Target="../embeddings/oleObject125.bin"/><Relationship Id="rId273" Type="http://schemas.openxmlformats.org/officeDocument/2006/relationships/image" Target="../media/image135.emf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54" Type="http://schemas.openxmlformats.org/officeDocument/2006/relationships/oleObject" Target="../embeddings/oleObject76.bin"/><Relationship Id="rId175" Type="http://schemas.openxmlformats.org/officeDocument/2006/relationships/image" Target="../media/image86.emf"/><Relationship Id="rId196" Type="http://schemas.openxmlformats.org/officeDocument/2006/relationships/oleObject" Target="../embeddings/oleObject97.bin"/><Relationship Id="rId200" Type="http://schemas.openxmlformats.org/officeDocument/2006/relationships/oleObject" Target="../embeddings/oleObject99.bin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9.emf"/><Relationship Id="rId242" Type="http://schemas.openxmlformats.org/officeDocument/2006/relationships/oleObject" Target="../embeddings/oleObject120.bin"/><Relationship Id="rId263" Type="http://schemas.openxmlformats.org/officeDocument/2006/relationships/image" Target="../media/image130.emf"/><Relationship Id="rId284" Type="http://schemas.openxmlformats.org/officeDocument/2006/relationships/queryTable" Target="../queryTables/queryTable1.xml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44" Type="http://schemas.openxmlformats.org/officeDocument/2006/relationships/oleObject" Target="../embeddings/oleObject71.bin"/><Relationship Id="rId90" Type="http://schemas.openxmlformats.org/officeDocument/2006/relationships/oleObject" Target="../embeddings/oleObject44.bin"/><Relationship Id="rId165" Type="http://schemas.openxmlformats.org/officeDocument/2006/relationships/image" Target="../media/image81.emf"/><Relationship Id="rId186" Type="http://schemas.openxmlformats.org/officeDocument/2006/relationships/oleObject" Target="../embeddings/oleObject92.bin"/><Relationship Id="rId211" Type="http://schemas.openxmlformats.org/officeDocument/2006/relationships/image" Target="../media/image104.emf"/><Relationship Id="rId232" Type="http://schemas.openxmlformats.org/officeDocument/2006/relationships/oleObject" Target="../embeddings/oleObject115.bin"/><Relationship Id="rId253" Type="http://schemas.openxmlformats.org/officeDocument/2006/relationships/image" Target="../media/image125.emf"/><Relationship Id="rId274" Type="http://schemas.openxmlformats.org/officeDocument/2006/relationships/oleObject" Target="../embeddings/oleObject136.bin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oleObject" Target="../embeddings/oleObject66.bin"/><Relationship Id="rId80" Type="http://schemas.openxmlformats.org/officeDocument/2006/relationships/oleObject" Target="../embeddings/oleObject39.bin"/><Relationship Id="rId155" Type="http://schemas.openxmlformats.org/officeDocument/2006/relationships/image" Target="../media/image76.emf"/><Relationship Id="rId176" Type="http://schemas.openxmlformats.org/officeDocument/2006/relationships/oleObject" Target="../embeddings/oleObject87.bin"/><Relationship Id="rId197" Type="http://schemas.openxmlformats.org/officeDocument/2006/relationships/image" Target="../media/image97.emf"/><Relationship Id="rId201" Type="http://schemas.openxmlformats.org/officeDocument/2006/relationships/image" Target="../media/image99.emf"/><Relationship Id="rId222" Type="http://schemas.openxmlformats.org/officeDocument/2006/relationships/oleObject" Target="../embeddings/oleObject110.bin"/><Relationship Id="rId243" Type="http://schemas.openxmlformats.org/officeDocument/2006/relationships/image" Target="../media/image120.emf"/><Relationship Id="rId264" Type="http://schemas.openxmlformats.org/officeDocument/2006/relationships/oleObject" Target="../embeddings/oleObject131.bin"/><Relationship Id="rId17" Type="http://schemas.openxmlformats.org/officeDocument/2006/relationships/image" Target="../media/image7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24" Type="http://schemas.openxmlformats.org/officeDocument/2006/relationships/oleObject" Target="../embeddings/oleObject61.bin"/><Relationship Id="rId70" Type="http://schemas.openxmlformats.org/officeDocument/2006/relationships/oleObject" Target="../embeddings/oleObject3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66" Type="http://schemas.openxmlformats.org/officeDocument/2006/relationships/oleObject" Target="../embeddings/oleObject82.bin"/><Relationship Id="rId187" Type="http://schemas.openxmlformats.org/officeDocument/2006/relationships/image" Target="../media/image92.emf"/><Relationship Id="rId1" Type="http://schemas.openxmlformats.org/officeDocument/2006/relationships/printerSettings" Target="../printerSettings/printerSettings1.bin"/><Relationship Id="rId212" Type="http://schemas.openxmlformats.org/officeDocument/2006/relationships/oleObject" Target="../embeddings/oleObject105.bin"/><Relationship Id="rId233" Type="http://schemas.openxmlformats.org/officeDocument/2006/relationships/image" Target="../media/image115.emf"/><Relationship Id="rId254" Type="http://schemas.openxmlformats.org/officeDocument/2006/relationships/oleObject" Target="../embeddings/oleObject126.bin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275" Type="http://schemas.openxmlformats.org/officeDocument/2006/relationships/image" Target="../media/image136.emf"/><Relationship Id="rId60" Type="http://schemas.openxmlformats.org/officeDocument/2006/relationships/oleObject" Target="../embeddings/oleObject29.bin"/><Relationship Id="rId81" Type="http://schemas.openxmlformats.org/officeDocument/2006/relationships/image" Target="../media/image39.emf"/><Relationship Id="rId135" Type="http://schemas.openxmlformats.org/officeDocument/2006/relationships/image" Target="../media/image66.emf"/><Relationship Id="rId156" Type="http://schemas.openxmlformats.org/officeDocument/2006/relationships/oleObject" Target="../embeddings/oleObject77.bin"/><Relationship Id="rId177" Type="http://schemas.openxmlformats.org/officeDocument/2006/relationships/image" Target="../media/image87.emf"/><Relationship Id="rId198" Type="http://schemas.openxmlformats.org/officeDocument/2006/relationships/oleObject" Target="../embeddings/oleObject98.bin"/><Relationship Id="rId202" Type="http://schemas.openxmlformats.org/officeDocument/2006/relationships/oleObject" Target="../embeddings/oleObject100.bin"/><Relationship Id="rId223" Type="http://schemas.openxmlformats.org/officeDocument/2006/relationships/image" Target="../media/image110.emf"/><Relationship Id="rId244" Type="http://schemas.openxmlformats.org/officeDocument/2006/relationships/oleObject" Target="../embeddings/oleObject121.bin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265" Type="http://schemas.openxmlformats.org/officeDocument/2006/relationships/image" Target="../media/image131.emf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1.bin"/><Relationship Id="rId125" Type="http://schemas.openxmlformats.org/officeDocument/2006/relationships/image" Target="../media/image61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188" Type="http://schemas.openxmlformats.org/officeDocument/2006/relationships/oleObject" Target="../embeddings/oleObject93.bin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6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55" Type="http://schemas.openxmlformats.org/officeDocument/2006/relationships/image" Target="../media/image126.emf"/><Relationship Id="rId276" Type="http://schemas.openxmlformats.org/officeDocument/2006/relationships/oleObject" Target="../embeddings/oleObject137.bin"/><Relationship Id="rId40" Type="http://schemas.openxmlformats.org/officeDocument/2006/relationships/oleObject" Target="../embeddings/oleObject19.bin"/><Relationship Id="rId115" Type="http://schemas.openxmlformats.org/officeDocument/2006/relationships/image" Target="../media/image56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178" Type="http://schemas.openxmlformats.org/officeDocument/2006/relationships/oleObject" Target="../embeddings/oleObject88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1.bin"/><Relationship Id="rId245" Type="http://schemas.openxmlformats.org/officeDocument/2006/relationships/image" Target="../media/image121.emf"/><Relationship Id="rId266" Type="http://schemas.openxmlformats.org/officeDocument/2006/relationships/oleObject" Target="../embeddings/oleObject132.bin"/><Relationship Id="rId30" Type="http://schemas.openxmlformats.org/officeDocument/2006/relationships/oleObject" Target="../embeddings/oleObject14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189" Type="http://schemas.openxmlformats.org/officeDocument/2006/relationships/image" Target="../media/image93.emf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06.bin"/><Relationship Id="rId235" Type="http://schemas.openxmlformats.org/officeDocument/2006/relationships/image" Target="../media/image116.emf"/><Relationship Id="rId256" Type="http://schemas.openxmlformats.org/officeDocument/2006/relationships/oleObject" Target="../embeddings/oleObject127.bin"/><Relationship Id="rId277" Type="http://schemas.openxmlformats.org/officeDocument/2006/relationships/image" Target="../media/image137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179" Type="http://schemas.openxmlformats.org/officeDocument/2006/relationships/image" Target="../media/image88.emf"/><Relationship Id="rId190" Type="http://schemas.openxmlformats.org/officeDocument/2006/relationships/oleObject" Target="../embeddings/oleObject94.bin"/><Relationship Id="rId204" Type="http://schemas.openxmlformats.org/officeDocument/2006/relationships/oleObject" Target="../embeddings/oleObject101.bin"/><Relationship Id="rId225" Type="http://schemas.openxmlformats.org/officeDocument/2006/relationships/image" Target="../media/image111.emf"/><Relationship Id="rId246" Type="http://schemas.openxmlformats.org/officeDocument/2006/relationships/oleObject" Target="../embeddings/oleObject122.bin"/><Relationship Id="rId267" Type="http://schemas.openxmlformats.org/officeDocument/2006/relationships/image" Target="../media/image132.emf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94" Type="http://schemas.openxmlformats.org/officeDocument/2006/relationships/oleObject" Target="../embeddings/oleObject46.bin"/><Relationship Id="rId148" Type="http://schemas.openxmlformats.org/officeDocument/2006/relationships/oleObject" Target="../embeddings/oleObject73.bin"/><Relationship Id="rId169" Type="http://schemas.openxmlformats.org/officeDocument/2006/relationships/image" Target="../media/image83.emf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89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7.bin"/><Relationship Id="rId257" Type="http://schemas.openxmlformats.org/officeDocument/2006/relationships/image" Target="../media/image127.emf"/><Relationship Id="rId278" Type="http://schemas.openxmlformats.org/officeDocument/2006/relationships/oleObject" Target="../embeddings/oleObject138.bin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47" Type="http://schemas.openxmlformats.org/officeDocument/2006/relationships/image" Target="../media/image122.emf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3.emf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16" Type="http://schemas.openxmlformats.org/officeDocument/2006/relationships/oleObject" Target="../embeddings/oleObject107.bin"/><Relationship Id="rId258" Type="http://schemas.openxmlformats.org/officeDocument/2006/relationships/oleObject" Target="../embeddings/oleObject1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T89"/>
  <sheetViews>
    <sheetView tabSelected="1" zoomScale="70" zoomScaleNormal="70" workbookViewId="0">
      <pane ySplit="3" topLeftCell="A72" activePane="bottomLeft" state="frozen"/>
      <selection activeCell="AD1" sqref="AD1"/>
      <selection pane="bottomLeft" activeCell="AK80" sqref="AK80"/>
    </sheetView>
  </sheetViews>
  <sheetFormatPr defaultRowHeight="17.25" x14ac:dyDescent="0.3"/>
  <cols>
    <col min="1" max="1" width="5.375" style="3" bestFit="1" customWidth="1"/>
    <col min="2" max="2" width="11.5" style="67" customWidth="1"/>
    <col min="3" max="3" width="11.5" style="3" customWidth="1"/>
    <col min="4" max="4" width="13.75" style="3" customWidth="1"/>
    <col min="5" max="5" width="14.375" style="67" bestFit="1" customWidth="1"/>
    <col min="6" max="6" width="14.375" style="3" customWidth="1"/>
    <col min="7" max="7" width="15.75" style="7" bestFit="1" customWidth="1"/>
    <col min="8" max="9" width="14.5" style="7" customWidth="1"/>
    <col min="10" max="12" width="12.75" style="67" customWidth="1"/>
    <col min="13" max="13" width="19" style="3" customWidth="1"/>
    <col min="14" max="14" width="15.5" style="3" customWidth="1"/>
    <col min="15" max="15" width="11.5" style="3" customWidth="1"/>
    <col min="16" max="16" width="13.25" style="3" customWidth="1"/>
    <col min="17" max="17" width="18.5" style="3" customWidth="1"/>
    <col min="18" max="21" width="13.25" style="3" customWidth="1"/>
    <col min="22" max="22" width="16.125" style="3" customWidth="1"/>
    <col min="23" max="23" width="9.625" style="3" customWidth="1"/>
    <col min="24" max="24" width="12" style="3" customWidth="1"/>
    <col min="25" max="25" width="22.75" style="3" customWidth="1"/>
    <col min="26" max="26" width="19.375" style="3" customWidth="1"/>
    <col min="27" max="27" width="13.25" style="3" customWidth="1"/>
    <col min="28" max="28" width="17.375" style="58" customWidth="1"/>
    <col min="29" max="29" width="24.875" style="3" customWidth="1"/>
    <col min="30" max="31" width="13.25" style="3" customWidth="1"/>
    <col min="32" max="32" width="21.75" style="3" customWidth="1"/>
    <col min="33" max="34" width="13.25" style="3" customWidth="1"/>
    <col min="35" max="35" width="17.875" style="3" customWidth="1"/>
    <col min="36" max="36" width="18.875" style="3" customWidth="1"/>
    <col min="37" max="37" width="14.875" style="120" customWidth="1"/>
    <col min="38" max="38" width="17.125" style="3" customWidth="1"/>
    <col min="39" max="40" width="15.625" style="58" customWidth="1"/>
    <col min="41" max="41" width="26.25" style="58" customWidth="1"/>
    <col min="42" max="42" width="13" style="3" customWidth="1"/>
    <col min="43" max="43" width="17.875" style="3" customWidth="1"/>
    <col min="44" max="44" width="12.625" style="3" bestFit="1" customWidth="1"/>
    <col min="45" max="45" width="11.5" style="3" bestFit="1" customWidth="1"/>
    <col min="46" max="46" width="11.375" style="3" customWidth="1"/>
    <col min="47" max="269" width="9" style="3"/>
    <col min="270" max="270" width="2" style="3" customWidth="1"/>
    <col min="271" max="271" width="4.25" style="3" bestFit="1" customWidth="1"/>
    <col min="272" max="272" width="10.625" style="3" bestFit="1" customWidth="1"/>
    <col min="273" max="273" width="16" style="3" bestFit="1" customWidth="1"/>
    <col min="274" max="274" width="7.75" style="3" bestFit="1" customWidth="1"/>
    <col min="275" max="275" width="9" style="3" bestFit="1" customWidth="1"/>
    <col min="276" max="276" width="10.625" style="3" bestFit="1" customWidth="1"/>
    <col min="277" max="277" width="9.75" style="3" bestFit="1" customWidth="1"/>
    <col min="278" max="278" width="11.25" style="3" bestFit="1" customWidth="1"/>
    <col min="279" max="279" width="10.625" style="3" bestFit="1" customWidth="1"/>
    <col min="280" max="280" width="7.75" style="3" bestFit="1" customWidth="1"/>
    <col min="281" max="281" width="8" style="3" bestFit="1" customWidth="1"/>
    <col min="282" max="282" width="5.625" style="3" bestFit="1" customWidth="1"/>
    <col min="283" max="283" width="6.375" style="3" bestFit="1" customWidth="1"/>
    <col min="284" max="284" width="6.75" style="3" bestFit="1" customWidth="1"/>
    <col min="285" max="285" width="8" style="3" bestFit="1" customWidth="1"/>
    <col min="286" max="286" width="7.75" style="3" bestFit="1" customWidth="1"/>
    <col min="287" max="288" width="8" style="3" bestFit="1" customWidth="1"/>
    <col min="289" max="290" width="8.5" style="3" bestFit="1" customWidth="1"/>
    <col min="291" max="291" width="10" style="3" bestFit="1" customWidth="1"/>
    <col min="292" max="292" width="9" style="3" bestFit="1" customWidth="1"/>
    <col min="293" max="293" width="10" style="3" bestFit="1" customWidth="1"/>
    <col min="294" max="294" width="10.625" style="3" bestFit="1" customWidth="1"/>
    <col min="295" max="295" width="5.625" style="3" bestFit="1" customWidth="1"/>
    <col min="296" max="296" width="8" style="3" bestFit="1" customWidth="1"/>
    <col min="297" max="297" width="9.25" style="3" bestFit="1" customWidth="1"/>
    <col min="298" max="298" width="14" style="3" bestFit="1" customWidth="1"/>
    <col min="299" max="300" width="8" style="3" bestFit="1" customWidth="1"/>
    <col min="301" max="301" width="6.75" style="3" bestFit="1" customWidth="1"/>
    <col min="302" max="525" width="9" style="3"/>
    <col min="526" max="526" width="2" style="3" customWidth="1"/>
    <col min="527" max="527" width="4.25" style="3" bestFit="1" customWidth="1"/>
    <col min="528" max="528" width="10.625" style="3" bestFit="1" customWidth="1"/>
    <col min="529" max="529" width="16" style="3" bestFit="1" customWidth="1"/>
    <col min="530" max="530" width="7.75" style="3" bestFit="1" customWidth="1"/>
    <col min="531" max="531" width="9" style="3" bestFit="1" customWidth="1"/>
    <col min="532" max="532" width="10.625" style="3" bestFit="1" customWidth="1"/>
    <col min="533" max="533" width="9.75" style="3" bestFit="1" customWidth="1"/>
    <col min="534" max="534" width="11.25" style="3" bestFit="1" customWidth="1"/>
    <col min="535" max="535" width="10.625" style="3" bestFit="1" customWidth="1"/>
    <col min="536" max="536" width="7.75" style="3" bestFit="1" customWidth="1"/>
    <col min="537" max="537" width="8" style="3" bestFit="1" customWidth="1"/>
    <col min="538" max="538" width="5.625" style="3" bestFit="1" customWidth="1"/>
    <col min="539" max="539" width="6.375" style="3" bestFit="1" customWidth="1"/>
    <col min="540" max="540" width="6.75" style="3" bestFit="1" customWidth="1"/>
    <col min="541" max="541" width="8" style="3" bestFit="1" customWidth="1"/>
    <col min="542" max="542" width="7.75" style="3" bestFit="1" customWidth="1"/>
    <col min="543" max="544" width="8" style="3" bestFit="1" customWidth="1"/>
    <col min="545" max="546" width="8.5" style="3" bestFit="1" customWidth="1"/>
    <col min="547" max="547" width="10" style="3" bestFit="1" customWidth="1"/>
    <col min="548" max="548" width="9" style="3" bestFit="1" customWidth="1"/>
    <col min="549" max="549" width="10" style="3" bestFit="1" customWidth="1"/>
    <col min="550" max="550" width="10.625" style="3" bestFit="1" customWidth="1"/>
    <col min="551" max="551" width="5.625" style="3" bestFit="1" customWidth="1"/>
    <col min="552" max="552" width="8" style="3" bestFit="1" customWidth="1"/>
    <col min="553" max="553" width="9.25" style="3" bestFit="1" customWidth="1"/>
    <col min="554" max="554" width="14" style="3" bestFit="1" customWidth="1"/>
    <col min="555" max="556" width="8" style="3" bestFit="1" customWidth="1"/>
    <col min="557" max="557" width="6.75" style="3" bestFit="1" customWidth="1"/>
    <col min="558" max="781" width="9" style="3"/>
    <col min="782" max="782" width="2" style="3" customWidth="1"/>
    <col min="783" max="783" width="4.25" style="3" bestFit="1" customWidth="1"/>
    <col min="784" max="784" width="10.625" style="3" bestFit="1" customWidth="1"/>
    <col min="785" max="785" width="16" style="3" bestFit="1" customWidth="1"/>
    <col min="786" max="786" width="7.75" style="3" bestFit="1" customWidth="1"/>
    <col min="787" max="787" width="9" style="3" bestFit="1" customWidth="1"/>
    <col min="788" max="788" width="10.625" style="3" bestFit="1" customWidth="1"/>
    <col min="789" max="789" width="9.75" style="3" bestFit="1" customWidth="1"/>
    <col min="790" max="790" width="11.25" style="3" bestFit="1" customWidth="1"/>
    <col min="791" max="791" width="10.625" style="3" bestFit="1" customWidth="1"/>
    <col min="792" max="792" width="7.75" style="3" bestFit="1" customWidth="1"/>
    <col min="793" max="793" width="8" style="3" bestFit="1" customWidth="1"/>
    <col min="794" max="794" width="5.625" style="3" bestFit="1" customWidth="1"/>
    <col min="795" max="795" width="6.375" style="3" bestFit="1" customWidth="1"/>
    <col min="796" max="796" width="6.75" style="3" bestFit="1" customWidth="1"/>
    <col min="797" max="797" width="8" style="3" bestFit="1" customWidth="1"/>
    <col min="798" max="798" width="7.75" style="3" bestFit="1" customWidth="1"/>
    <col min="799" max="800" width="8" style="3" bestFit="1" customWidth="1"/>
    <col min="801" max="802" width="8.5" style="3" bestFit="1" customWidth="1"/>
    <col min="803" max="803" width="10" style="3" bestFit="1" customWidth="1"/>
    <col min="804" max="804" width="9" style="3" bestFit="1" customWidth="1"/>
    <col min="805" max="805" width="10" style="3" bestFit="1" customWidth="1"/>
    <col min="806" max="806" width="10.625" style="3" bestFit="1" customWidth="1"/>
    <col min="807" max="807" width="5.625" style="3" bestFit="1" customWidth="1"/>
    <col min="808" max="808" width="8" style="3" bestFit="1" customWidth="1"/>
    <col min="809" max="809" width="9.25" style="3" bestFit="1" customWidth="1"/>
    <col min="810" max="810" width="14" style="3" bestFit="1" customWidth="1"/>
    <col min="811" max="812" width="8" style="3" bestFit="1" customWidth="1"/>
    <col min="813" max="813" width="6.75" style="3" bestFit="1" customWidth="1"/>
    <col min="814" max="1037" width="9" style="3"/>
    <col min="1038" max="1038" width="2" style="3" customWidth="1"/>
    <col min="1039" max="1039" width="4.25" style="3" bestFit="1" customWidth="1"/>
    <col min="1040" max="1040" width="10.625" style="3" bestFit="1" customWidth="1"/>
    <col min="1041" max="1041" width="16" style="3" bestFit="1" customWidth="1"/>
    <col min="1042" max="1042" width="7.75" style="3" bestFit="1" customWidth="1"/>
    <col min="1043" max="1043" width="9" style="3" bestFit="1" customWidth="1"/>
    <col min="1044" max="1044" width="10.625" style="3" bestFit="1" customWidth="1"/>
    <col min="1045" max="1045" width="9.75" style="3" bestFit="1" customWidth="1"/>
    <col min="1046" max="1046" width="11.25" style="3" bestFit="1" customWidth="1"/>
    <col min="1047" max="1047" width="10.625" style="3" bestFit="1" customWidth="1"/>
    <col min="1048" max="1048" width="7.75" style="3" bestFit="1" customWidth="1"/>
    <col min="1049" max="1049" width="8" style="3" bestFit="1" customWidth="1"/>
    <col min="1050" max="1050" width="5.625" style="3" bestFit="1" customWidth="1"/>
    <col min="1051" max="1051" width="6.375" style="3" bestFit="1" customWidth="1"/>
    <col min="1052" max="1052" width="6.75" style="3" bestFit="1" customWidth="1"/>
    <col min="1053" max="1053" width="8" style="3" bestFit="1" customWidth="1"/>
    <col min="1054" max="1054" width="7.75" style="3" bestFit="1" customWidth="1"/>
    <col min="1055" max="1056" width="8" style="3" bestFit="1" customWidth="1"/>
    <col min="1057" max="1058" width="8.5" style="3" bestFit="1" customWidth="1"/>
    <col min="1059" max="1059" width="10" style="3" bestFit="1" customWidth="1"/>
    <col min="1060" max="1060" width="9" style="3" bestFit="1" customWidth="1"/>
    <col min="1061" max="1061" width="10" style="3" bestFit="1" customWidth="1"/>
    <col min="1062" max="1062" width="10.625" style="3" bestFit="1" customWidth="1"/>
    <col min="1063" max="1063" width="5.625" style="3" bestFit="1" customWidth="1"/>
    <col min="1064" max="1064" width="8" style="3" bestFit="1" customWidth="1"/>
    <col min="1065" max="1065" width="9.25" style="3" bestFit="1" customWidth="1"/>
    <col min="1066" max="1066" width="14" style="3" bestFit="1" customWidth="1"/>
    <col min="1067" max="1068" width="8" style="3" bestFit="1" customWidth="1"/>
    <col min="1069" max="1069" width="6.75" style="3" bestFit="1" customWidth="1"/>
    <col min="1070" max="1293" width="9" style="3"/>
    <col min="1294" max="1294" width="2" style="3" customWidth="1"/>
    <col min="1295" max="1295" width="4.25" style="3" bestFit="1" customWidth="1"/>
    <col min="1296" max="1296" width="10.625" style="3" bestFit="1" customWidth="1"/>
    <col min="1297" max="1297" width="16" style="3" bestFit="1" customWidth="1"/>
    <col min="1298" max="1298" width="7.75" style="3" bestFit="1" customWidth="1"/>
    <col min="1299" max="1299" width="9" style="3" bestFit="1" customWidth="1"/>
    <col min="1300" max="1300" width="10.625" style="3" bestFit="1" customWidth="1"/>
    <col min="1301" max="1301" width="9.75" style="3" bestFit="1" customWidth="1"/>
    <col min="1302" max="1302" width="11.25" style="3" bestFit="1" customWidth="1"/>
    <col min="1303" max="1303" width="10.625" style="3" bestFit="1" customWidth="1"/>
    <col min="1304" max="1304" width="7.75" style="3" bestFit="1" customWidth="1"/>
    <col min="1305" max="1305" width="8" style="3" bestFit="1" customWidth="1"/>
    <col min="1306" max="1306" width="5.625" style="3" bestFit="1" customWidth="1"/>
    <col min="1307" max="1307" width="6.375" style="3" bestFit="1" customWidth="1"/>
    <col min="1308" max="1308" width="6.75" style="3" bestFit="1" customWidth="1"/>
    <col min="1309" max="1309" width="8" style="3" bestFit="1" customWidth="1"/>
    <col min="1310" max="1310" width="7.75" style="3" bestFit="1" customWidth="1"/>
    <col min="1311" max="1312" width="8" style="3" bestFit="1" customWidth="1"/>
    <col min="1313" max="1314" width="8.5" style="3" bestFit="1" customWidth="1"/>
    <col min="1315" max="1315" width="10" style="3" bestFit="1" customWidth="1"/>
    <col min="1316" max="1316" width="9" style="3" bestFit="1" customWidth="1"/>
    <col min="1317" max="1317" width="10" style="3" bestFit="1" customWidth="1"/>
    <col min="1318" max="1318" width="10.625" style="3" bestFit="1" customWidth="1"/>
    <col min="1319" max="1319" width="5.625" style="3" bestFit="1" customWidth="1"/>
    <col min="1320" max="1320" width="8" style="3" bestFit="1" customWidth="1"/>
    <col min="1321" max="1321" width="9.25" style="3" bestFit="1" customWidth="1"/>
    <col min="1322" max="1322" width="14" style="3" bestFit="1" customWidth="1"/>
    <col min="1323" max="1324" width="8" style="3" bestFit="1" customWidth="1"/>
    <col min="1325" max="1325" width="6.75" style="3" bestFit="1" customWidth="1"/>
    <col min="1326" max="1549" width="9" style="3"/>
    <col min="1550" max="1550" width="2" style="3" customWidth="1"/>
    <col min="1551" max="1551" width="4.25" style="3" bestFit="1" customWidth="1"/>
    <col min="1552" max="1552" width="10.625" style="3" bestFit="1" customWidth="1"/>
    <col min="1553" max="1553" width="16" style="3" bestFit="1" customWidth="1"/>
    <col min="1554" max="1554" width="7.75" style="3" bestFit="1" customWidth="1"/>
    <col min="1555" max="1555" width="9" style="3" bestFit="1" customWidth="1"/>
    <col min="1556" max="1556" width="10.625" style="3" bestFit="1" customWidth="1"/>
    <col min="1557" max="1557" width="9.75" style="3" bestFit="1" customWidth="1"/>
    <col min="1558" max="1558" width="11.25" style="3" bestFit="1" customWidth="1"/>
    <col min="1559" max="1559" width="10.625" style="3" bestFit="1" customWidth="1"/>
    <col min="1560" max="1560" width="7.75" style="3" bestFit="1" customWidth="1"/>
    <col min="1561" max="1561" width="8" style="3" bestFit="1" customWidth="1"/>
    <col min="1562" max="1562" width="5.625" style="3" bestFit="1" customWidth="1"/>
    <col min="1563" max="1563" width="6.375" style="3" bestFit="1" customWidth="1"/>
    <col min="1564" max="1564" width="6.75" style="3" bestFit="1" customWidth="1"/>
    <col min="1565" max="1565" width="8" style="3" bestFit="1" customWidth="1"/>
    <col min="1566" max="1566" width="7.75" style="3" bestFit="1" customWidth="1"/>
    <col min="1567" max="1568" width="8" style="3" bestFit="1" customWidth="1"/>
    <col min="1569" max="1570" width="8.5" style="3" bestFit="1" customWidth="1"/>
    <col min="1571" max="1571" width="10" style="3" bestFit="1" customWidth="1"/>
    <col min="1572" max="1572" width="9" style="3" bestFit="1" customWidth="1"/>
    <col min="1573" max="1573" width="10" style="3" bestFit="1" customWidth="1"/>
    <col min="1574" max="1574" width="10.625" style="3" bestFit="1" customWidth="1"/>
    <col min="1575" max="1575" width="5.625" style="3" bestFit="1" customWidth="1"/>
    <col min="1576" max="1576" width="8" style="3" bestFit="1" customWidth="1"/>
    <col min="1577" max="1577" width="9.25" style="3" bestFit="1" customWidth="1"/>
    <col min="1578" max="1578" width="14" style="3" bestFit="1" customWidth="1"/>
    <col min="1579" max="1580" width="8" style="3" bestFit="1" customWidth="1"/>
    <col min="1581" max="1581" width="6.75" style="3" bestFit="1" customWidth="1"/>
    <col min="1582" max="1805" width="9" style="3"/>
    <col min="1806" max="1806" width="2" style="3" customWidth="1"/>
    <col min="1807" max="1807" width="4.25" style="3" bestFit="1" customWidth="1"/>
    <col min="1808" max="1808" width="10.625" style="3" bestFit="1" customWidth="1"/>
    <col min="1809" max="1809" width="16" style="3" bestFit="1" customWidth="1"/>
    <col min="1810" max="1810" width="7.75" style="3" bestFit="1" customWidth="1"/>
    <col min="1811" max="1811" width="9" style="3" bestFit="1" customWidth="1"/>
    <col min="1812" max="1812" width="10.625" style="3" bestFit="1" customWidth="1"/>
    <col min="1813" max="1813" width="9.75" style="3" bestFit="1" customWidth="1"/>
    <col min="1814" max="1814" width="11.25" style="3" bestFit="1" customWidth="1"/>
    <col min="1815" max="1815" width="10.625" style="3" bestFit="1" customWidth="1"/>
    <col min="1816" max="1816" width="7.75" style="3" bestFit="1" customWidth="1"/>
    <col min="1817" max="1817" width="8" style="3" bestFit="1" customWidth="1"/>
    <col min="1818" max="1818" width="5.625" style="3" bestFit="1" customWidth="1"/>
    <col min="1819" max="1819" width="6.375" style="3" bestFit="1" customWidth="1"/>
    <col min="1820" max="1820" width="6.75" style="3" bestFit="1" customWidth="1"/>
    <col min="1821" max="1821" width="8" style="3" bestFit="1" customWidth="1"/>
    <col min="1822" max="1822" width="7.75" style="3" bestFit="1" customWidth="1"/>
    <col min="1823" max="1824" width="8" style="3" bestFit="1" customWidth="1"/>
    <col min="1825" max="1826" width="8.5" style="3" bestFit="1" customWidth="1"/>
    <col min="1827" max="1827" width="10" style="3" bestFit="1" customWidth="1"/>
    <col min="1828" max="1828" width="9" style="3" bestFit="1" customWidth="1"/>
    <col min="1829" max="1829" width="10" style="3" bestFit="1" customWidth="1"/>
    <col min="1830" max="1830" width="10.625" style="3" bestFit="1" customWidth="1"/>
    <col min="1831" max="1831" width="5.625" style="3" bestFit="1" customWidth="1"/>
    <col min="1832" max="1832" width="8" style="3" bestFit="1" customWidth="1"/>
    <col min="1833" max="1833" width="9.25" style="3" bestFit="1" customWidth="1"/>
    <col min="1834" max="1834" width="14" style="3" bestFit="1" customWidth="1"/>
    <col min="1835" max="1836" width="8" style="3" bestFit="1" customWidth="1"/>
    <col min="1837" max="1837" width="6.75" style="3" bestFit="1" customWidth="1"/>
    <col min="1838" max="2061" width="9" style="3"/>
    <col min="2062" max="2062" width="2" style="3" customWidth="1"/>
    <col min="2063" max="2063" width="4.25" style="3" bestFit="1" customWidth="1"/>
    <col min="2064" max="2064" width="10.625" style="3" bestFit="1" customWidth="1"/>
    <col min="2065" max="2065" width="16" style="3" bestFit="1" customWidth="1"/>
    <col min="2066" max="2066" width="7.75" style="3" bestFit="1" customWidth="1"/>
    <col min="2067" max="2067" width="9" style="3" bestFit="1" customWidth="1"/>
    <col min="2068" max="2068" width="10.625" style="3" bestFit="1" customWidth="1"/>
    <col min="2069" max="2069" width="9.75" style="3" bestFit="1" customWidth="1"/>
    <col min="2070" max="2070" width="11.25" style="3" bestFit="1" customWidth="1"/>
    <col min="2071" max="2071" width="10.625" style="3" bestFit="1" customWidth="1"/>
    <col min="2072" max="2072" width="7.75" style="3" bestFit="1" customWidth="1"/>
    <col min="2073" max="2073" width="8" style="3" bestFit="1" customWidth="1"/>
    <col min="2074" max="2074" width="5.625" style="3" bestFit="1" customWidth="1"/>
    <col min="2075" max="2075" width="6.375" style="3" bestFit="1" customWidth="1"/>
    <col min="2076" max="2076" width="6.75" style="3" bestFit="1" customWidth="1"/>
    <col min="2077" max="2077" width="8" style="3" bestFit="1" customWidth="1"/>
    <col min="2078" max="2078" width="7.75" style="3" bestFit="1" customWidth="1"/>
    <col min="2079" max="2080" width="8" style="3" bestFit="1" customWidth="1"/>
    <col min="2081" max="2082" width="8.5" style="3" bestFit="1" customWidth="1"/>
    <col min="2083" max="2083" width="10" style="3" bestFit="1" customWidth="1"/>
    <col min="2084" max="2084" width="9" style="3" bestFit="1" customWidth="1"/>
    <col min="2085" max="2085" width="10" style="3" bestFit="1" customWidth="1"/>
    <col min="2086" max="2086" width="10.625" style="3" bestFit="1" customWidth="1"/>
    <col min="2087" max="2087" width="5.625" style="3" bestFit="1" customWidth="1"/>
    <col min="2088" max="2088" width="8" style="3" bestFit="1" customWidth="1"/>
    <col min="2089" max="2089" width="9.25" style="3" bestFit="1" customWidth="1"/>
    <col min="2090" max="2090" width="14" style="3" bestFit="1" customWidth="1"/>
    <col min="2091" max="2092" width="8" style="3" bestFit="1" customWidth="1"/>
    <col min="2093" max="2093" width="6.75" style="3" bestFit="1" customWidth="1"/>
    <col min="2094" max="2317" width="9" style="3"/>
    <col min="2318" max="2318" width="2" style="3" customWidth="1"/>
    <col min="2319" max="2319" width="4.25" style="3" bestFit="1" customWidth="1"/>
    <col min="2320" max="2320" width="10.625" style="3" bestFit="1" customWidth="1"/>
    <col min="2321" max="2321" width="16" style="3" bestFit="1" customWidth="1"/>
    <col min="2322" max="2322" width="7.75" style="3" bestFit="1" customWidth="1"/>
    <col min="2323" max="2323" width="9" style="3" bestFit="1" customWidth="1"/>
    <col min="2324" max="2324" width="10.625" style="3" bestFit="1" customWidth="1"/>
    <col min="2325" max="2325" width="9.75" style="3" bestFit="1" customWidth="1"/>
    <col min="2326" max="2326" width="11.25" style="3" bestFit="1" customWidth="1"/>
    <col min="2327" max="2327" width="10.625" style="3" bestFit="1" customWidth="1"/>
    <col min="2328" max="2328" width="7.75" style="3" bestFit="1" customWidth="1"/>
    <col min="2329" max="2329" width="8" style="3" bestFit="1" customWidth="1"/>
    <col min="2330" max="2330" width="5.625" style="3" bestFit="1" customWidth="1"/>
    <col min="2331" max="2331" width="6.375" style="3" bestFit="1" customWidth="1"/>
    <col min="2332" max="2332" width="6.75" style="3" bestFit="1" customWidth="1"/>
    <col min="2333" max="2333" width="8" style="3" bestFit="1" customWidth="1"/>
    <col min="2334" max="2334" width="7.75" style="3" bestFit="1" customWidth="1"/>
    <col min="2335" max="2336" width="8" style="3" bestFit="1" customWidth="1"/>
    <col min="2337" max="2338" width="8.5" style="3" bestFit="1" customWidth="1"/>
    <col min="2339" max="2339" width="10" style="3" bestFit="1" customWidth="1"/>
    <col min="2340" max="2340" width="9" style="3" bestFit="1" customWidth="1"/>
    <col min="2341" max="2341" width="10" style="3" bestFit="1" customWidth="1"/>
    <col min="2342" max="2342" width="10.625" style="3" bestFit="1" customWidth="1"/>
    <col min="2343" max="2343" width="5.625" style="3" bestFit="1" customWidth="1"/>
    <col min="2344" max="2344" width="8" style="3" bestFit="1" customWidth="1"/>
    <col min="2345" max="2345" width="9.25" style="3" bestFit="1" customWidth="1"/>
    <col min="2346" max="2346" width="14" style="3" bestFit="1" customWidth="1"/>
    <col min="2347" max="2348" width="8" style="3" bestFit="1" customWidth="1"/>
    <col min="2349" max="2349" width="6.75" style="3" bestFit="1" customWidth="1"/>
    <col min="2350" max="2573" width="9" style="3"/>
    <col min="2574" max="2574" width="2" style="3" customWidth="1"/>
    <col min="2575" max="2575" width="4.25" style="3" bestFit="1" customWidth="1"/>
    <col min="2576" max="2576" width="10.625" style="3" bestFit="1" customWidth="1"/>
    <col min="2577" max="2577" width="16" style="3" bestFit="1" customWidth="1"/>
    <col min="2578" max="2578" width="7.75" style="3" bestFit="1" customWidth="1"/>
    <col min="2579" max="2579" width="9" style="3" bestFit="1" customWidth="1"/>
    <col min="2580" max="2580" width="10.625" style="3" bestFit="1" customWidth="1"/>
    <col min="2581" max="2581" width="9.75" style="3" bestFit="1" customWidth="1"/>
    <col min="2582" max="2582" width="11.25" style="3" bestFit="1" customWidth="1"/>
    <col min="2583" max="2583" width="10.625" style="3" bestFit="1" customWidth="1"/>
    <col min="2584" max="2584" width="7.75" style="3" bestFit="1" customWidth="1"/>
    <col min="2585" max="2585" width="8" style="3" bestFit="1" customWidth="1"/>
    <col min="2586" max="2586" width="5.625" style="3" bestFit="1" customWidth="1"/>
    <col min="2587" max="2587" width="6.375" style="3" bestFit="1" customWidth="1"/>
    <col min="2588" max="2588" width="6.75" style="3" bestFit="1" customWidth="1"/>
    <col min="2589" max="2589" width="8" style="3" bestFit="1" customWidth="1"/>
    <col min="2590" max="2590" width="7.75" style="3" bestFit="1" customWidth="1"/>
    <col min="2591" max="2592" width="8" style="3" bestFit="1" customWidth="1"/>
    <col min="2593" max="2594" width="8.5" style="3" bestFit="1" customWidth="1"/>
    <col min="2595" max="2595" width="10" style="3" bestFit="1" customWidth="1"/>
    <col min="2596" max="2596" width="9" style="3" bestFit="1" customWidth="1"/>
    <col min="2597" max="2597" width="10" style="3" bestFit="1" customWidth="1"/>
    <col min="2598" max="2598" width="10.625" style="3" bestFit="1" customWidth="1"/>
    <col min="2599" max="2599" width="5.625" style="3" bestFit="1" customWidth="1"/>
    <col min="2600" max="2600" width="8" style="3" bestFit="1" customWidth="1"/>
    <col min="2601" max="2601" width="9.25" style="3" bestFit="1" customWidth="1"/>
    <col min="2602" max="2602" width="14" style="3" bestFit="1" customWidth="1"/>
    <col min="2603" max="2604" width="8" style="3" bestFit="1" customWidth="1"/>
    <col min="2605" max="2605" width="6.75" style="3" bestFit="1" customWidth="1"/>
    <col min="2606" max="2829" width="9" style="3"/>
    <col min="2830" max="2830" width="2" style="3" customWidth="1"/>
    <col min="2831" max="2831" width="4.25" style="3" bestFit="1" customWidth="1"/>
    <col min="2832" max="2832" width="10.625" style="3" bestFit="1" customWidth="1"/>
    <col min="2833" max="2833" width="16" style="3" bestFit="1" customWidth="1"/>
    <col min="2834" max="2834" width="7.75" style="3" bestFit="1" customWidth="1"/>
    <col min="2835" max="2835" width="9" style="3" bestFit="1" customWidth="1"/>
    <col min="2836" max="2836" width="10.625" style="3" bestFit="1" customWidth="1"/>
    <col min="2837" max="2837" width="9.75" style="3" bestFit="1" customWidth="1"/>
    <col min="2838" max="2838" width="11.25" style="3" bestFit="1" customWidth="1"/>
    <col min="2839" max="2839" width="10.625" style="3" bestFit="1" customWidth="1"/>
    <col min="2840" max="2840" width="7.75" style="3" bestFit="1" customWidth="1"/>
    <col min="2841" max="2841" width="8" style="3" bestFit="1" customWidth="1"/>
    <col min="2842" max="2842" width="5.625" style="3" bestFit="1" customWidth="1"/>
    <col min="2843" max="2843" width="6.375" style="3" bestFit="1" customWidth="1"/>
    <col min="2844" max="2844" width="6.75" style="3" bestFit="1" customWidth="1"/>
    <col min="2845" max="2845" width="8" style="3" bestFit="1" customWidth="1"/>
    <col min="2846" max="2846" width="7.75" style="3" bestFit="1" customWidth="1"/>
    <col min="2847" max="2848" width="8" style="3" bestFit="1" customWidth="1"/>
    <col min="2849" max="2850" width="8.5" style="3" bestFit="1" customWidth="1"/>
    <col min="2851" max="2851" width="10" style="3" bestFit="1" customWidth="1"/>
    <col min="2852" max="2852" width="9" style="3" bestFit="1" customWidth="1"/>
    <col min="2853" max="2853" width="10" style="3" bestFit="1" customWidth="1"/>
    <col min="2854" max="2854" width="10.625" style="3" bestFit="1" customWidth="1"/>
    <col min="2855" max="2855" width="5.625" style="3" bestFit="1" customWidth="1"/>
    <col min="2856" max="2856" width="8" style="3" bestFit="1" customWidth="1"/>
    <col min="2857" max="2857" width="9.25" style="3" bestFit="1" customWidth="1"/>
    <col min="2858" max="2858" width="14" style="3" bestFit="1" customWidth="1"/>
    <col min="2859" max="2860" width="8" style="3" bestFit="1" customWidth="1"/>
    <col min="2861" max="2861" width="6.75" style="3" bestFit="1" customWidth="1"/>
    <col min="2862" max="3085" width="9" style="3"/>
    <col min="3086" max="3086" width="2" style="3" customWidth="1"/>
    <col min="3087" max="3087" width="4.25" style="3" bestFit="1" customWidth="1"/>
    <col min="3088" max="3088" width="10.625" style="3" bestFit="1" customWidth="1"/>
    <col min="3089" max="3089" width="16" style="3" bestFit="1" customWidth="1"/>
    <col min="3090" max="3090" width="7.75" style="3" bestFit="1" customWidth="1"/>
    <col min="3091" max="3091" width="9" style="3" bestFit="1" customWidth="1"/>
    <col min="3092" max="3092" width="10.625" style="3" bestFit="1" customWidth="1"/>
    <col min="3093" max="3093" width="9.75" style="3" bestFit="1" customWidth="1"/>
    <col min="3094" max="3094" width="11.25" style="3" bestFit="1" customWidth="1"/>
    <col min="3095" max="3095" width="10.625" style="3" bestFit="1" customWidth="1"/>
    <col min="3096" max="3096" width="7.75" style="3" bestFit="1" customWidth="1"/>
    <col min="3097" max="3097" width="8" style="3" bestFit="1" customWidth="1"/>
    <col min="3098" max="3098" width="5.625" style="3" bestFit="1" customWidth="1"/>
    <col min="3099" max="3099" width="6.375" style="3" bestFit="1" customWidth="1"/>
    <col min="3100" max="3100" width="6.75" style="3" bestFit="1" customWidth="1"/>
    <col min="3101" max="3101" width="8" style="3" bestFit="1" customWidth="1"/>
    <col min="3102" max="3102" width="7.75" style="3" bestFit="1" customWidth="1"/>
    <col min="3103" max="3104" width="8" style="3" bestFit="1" customWidth="1"/>
    <col min="3105" max="3106" width="8.5" style="3" bestFit="1" customWidth="1"/>
    <col min="3107" max="3107" width="10" style="3" bestFit="1" customWidth="1"/>
    <col min="3108" max="3108" width="9" style="3" bestFit="1" customWidth="1"/>
    <col min="3109" max="3109" width="10" style="3" bestFit="1" customWidth="1"/>
    <col min="3110" max="3110" width="10.625" style="3" bestFit="1" customWidth="1"/>
    <col min="3111" max="3111" width="5.625" style="3" bestFit="1" customWidth="1"/>
    <col min="3112" max="3112" width="8" style="3" bestFit="1" customWidth="1"/>
    <col min="3113" max="3113" width="9.25" style="3" bestFit="1" customWidth="1"/>
    <col min="3114" max="3114" width="14" style="3" bestFit="1" customWidth="1"/>
    <col min="3115" max="3116" width="8" style="3" bestFit="1" customWidth="1"/>
    <col min="3117" max="3117" width="6.75" style="3" bestFit="1" customWidth="1"/>
    <col min="3118" max="3341" width="9" style="3"/>
    <col min="3342" max="3342" width="2" style="3" customWidth="1"/>
    <col min="3343" max="3343" width="4.25" style="3" bestFit="1" customWidth="1"/>
    <col min="3344" max="3344" width="10.625" style="3" bestFit="1" customWidth="1"/>
    <col min="3345" max="3345" width="16" style="3" bestFit="1" customWidth="1"/>
    <col min="3346" max="3346" width="7.75" style="3" bestFit="1" customWidth="1"/>
    <col min="3347" max="3347" width="9" style="3" bestFit="1" customWidth="1"/>
    <col min="3348" max="3348" width="10.625" style="3" bestFit="1" customWidth="1"/>
    <col min="3349" max="3349" width="9.75" style="3" bestFit="1" customWidth="1"/>
    <col min="3350" max="3350" width="11.25" style="3" bestFit="1" customWidth="1"/>
    <col min="3351" max="3351" width="10.625" style="3" bestFit="1" customWidth="1"/>
    <col min="3352" max="3352" width="7.75" style="3" bestFit="1" customWidth="1"/>
    <col min="3353" max="3353" width="8" style="3" bestFit="1" customWidth="1"/>
    <col min="3354" max="3354" width="5.625" style="3" bestFit="1" customWidth="1"/>
    <col min="3355" max="3355" width="6.375" style="3" bestFit="1" customWidth="1"/>
    <col min="3356" max="3356" width="6.75" style="3" bestFit="1" customWidth="1"/>
    <col min="3357" max="3357" width="8" style="3" bestFit="1" customWidth="1"/>
    <col min="3358" max="3358" width="7.75" style="3" bestFit="1" customWidth="1"/>
    <col min="3359" max="3360" width="8" style="3" bestFit="1" customWidth="1"/>
    <col min="3361" max="3362" width="8.5" style="3" bestFit="1" customWidth="1"/>
    <col min="3363" max="3363" width="10" style="3" bestFit="1" customWidth="1"/>
    <col min="3364" max="3364" width="9" style="3" bestFit="1" customWidth="1"/>
    <col min="3365" max="3365" width="10" style="3" bestFit="1" customWidth="1"/>
    <col min="3366" max="3366" width="10.625" style="3" bestFit="1" customWidth="1"/>
    <col min="3367" max="3367" width="5.625" style="3" bestFit="1" customWidth="1"/>
    <col min="3368" max="3368" width="8" style="3" bestFit="1" customWidth="1"/>
    <col min="3369" max="3369" width="9.25" style="3" bestFit="1" customWidth="1"/>
    <col min="3370" max="3370" width="14" style="3" bestFit="1" customWidth="1"/>
    <col min="3371" max="3372" width="8" style="3" bestFit="1" customWidth="1"/>
    <col min="3373" max="3373" width="6.75" style="3" bestFit="1" customWidth="1"/>
    <col min="3374" max="3597" width="9" style="3"/>
    <col min="3598" max="3598" width="2" style="3" customWidth="1"/>
    <col min="3599" max="3599" width="4.25" style="3" bestFit="1" customWidth="1"/>
    <col min="3600" max="3600" width="10.625" style="3" bestFit="1" customWidth="1"/>
    <col min="3601" max="3601" width="16" style="3" bestFit="1" customWidth="1"/>
    <col min="3602" max="3602" width="7.75" style="3" bestFit="1" customWidth="1"/>
    <col min="3603" max="3603" width="9" style="3" bestFit="1" customWidth="1"/>
    <col min="3604" max="3604" width="10.625" style="3" bestFit="1" customWidth="1"/>
    <col min="3605" max="3605" width="9.75" style="3" bestFit="1" customWidth="1"/>
    <col min="3606" max="3606" width="11.25" style="3" bestFit="1" customWidth="1"/>
    <col min="3607" max="3607" width="10.625" style="3" bestFit="1" customWidth="1"/>
    <col min="3608" max="3608" width="7.75" style="3" bestFit="1" customWidth="1"/>
    <col min="3609" max="3609" width="8" style="3" bestFit="1" customWidth="1"/>
    <col min="3610" max="3610" width="5.625" style="3" bestFit="1" customWidth="1"/>
    <col min="3611" max="3611" width="6.375" style="3" bestFit="1" customWidth="1"/>
    <col min="3612" max="3612" width="6.75" style="3" bestFit="1" customWidth="1"/>
    <col min="3613" max="3613" width="8" style="3" bestFit="1" customWidth="1"/>
    <col min="3614" max="3614" width="7.75" style="3" bestFit="1" customWidth="1"/>
    <col min="3615" max="3616" width="8" style="3" bestFit="1" customWidth="1"/>
    <col min="3617" max="3618" width="8.5" style="3" bestFit="1" customWidth="1"/>
    <col min="3619" max="3619" width="10" style="3" bestFit="1" customWidth="1"/>
    <col min="3620" max="3620" width="9" style="3" bestFit="1" customWidth="1"/>
    <col min="3621" max="3621" width="10" style="3" bestFit="1" customWidth="1"/>
    <col min="3622" max="3622" width="10.625" style="3" bestFit="1" customWidth="1"/>
    <col min="3623" max="3623" width="5.625" style="3" bestFit="1" customWidth="1"/>
    <col min="3624" max="3624" width="8" style="3" bestFit="1" customWidth="1"/>
    <col min="3625" max="3625" width="9.25" style="3" bestFit="1" customWidth="1"/>
    <col min="3626" max="3626" width="14" style="3" bestFit="1" customWidth="1"/>
    <col min="3627" max="3628" width="8" style="3" bestFit="1" customWidth="1"/>
    <col min="3629" max="3629" width="6.75" style="3" bestFit="1" customWidth="1"/>
    <col min="3630" max="3853" width="9" style="3"/>
    <col min="3854" max="3854" width="2" style="3" customWidth="1"/>
    <col min="3855" max="3855" width="4.25" style="3" bestFit="1" customWidth="1"/>
    <col min="3856" max="3856" width="10.625" style="3" bestFit="1" customWidth="1"/>
    <col min="3857" max="3857" width="16" style="3" bestFit="1" customWidth="1"/>
    <col min="3858" max="3858" width="7.75" style="3" bestFit="1" customWidth="1"/>
    <col min="3859" max="3859" width="9" style="3" bestFit="1" customWidth="1"/>
    <col min="3860" max="3860" width="10.625" style="3" bestFit="1" customWidth="1"/>
    <col min="3861" max="3861" width="9.75" style="3" bestFit="1" customWidth="1"/>
    <col min="3862" max="3862" width="11.25" style="3" bestFit="1" customWidth="1"/>
    <col min="3863" max="3863" width="10.625" style="3" bestFit="1" customWidth="1"/>
    <col min="3864" max="3864" width="7.75" style="3" bestFit="1" customWidth="1"/>
    <col min="3865" max="3865" width="8" style="3" bestFit="1" customWidth="1"/>
    <col min="3866" max="3866" width="5.625" style="3" bestFit="1" customWidth="1"/>
    <col min="3867" max="3867" width="6.375" style="3" bestFit="1" customWidth="1"/>
    <col min="3868" max="3868" width="6.75" style="3" bestFit="1" customWidth="1"/>
    <col min="3869" max="3869" width="8" style="3" bestFit="1" customWidth="1"/>
    <col min="3870" max="3870" width="7.75" style="3" bestFit="1" customWidth="1"/>
    <col min="3871" max="3872" width="8" style="3" bestFit="1" customWidth="1"/>
    <col min="3873" max="3874" width="8.5" style="3" bestFit="1" customWidth="1"/>
    <col min="3875" max="3875" width="10" style="3" bestFit="1" customWidth="1"/>
    <col min="3876" max="3876" width="9" style="3" bestFit="1" customWidth="1"/>
    <col min="3877" max="3877" width="10" style="3" bestFit="1" customWidth="1"/>
    <col min="3878" max="3878" width="10.625" style="3" bestFit="1" customWidth="1"/>
    <col min="3879" max="3879" width="5.625" style="3" bestFit="1" customWidth="1"/>
    <col min="3880" max="3880" width="8" style="3" bestFit="1" customWidth="1"/>
    <col min="3881" max="3881" width="9.25" style="3" bestFit="1" customWidth="1"/>
    <col min="3882" max="3882" width="14" style="3" bestFit="1" customWidth="1"/>
    <col min="3883" max="3884" width="8" style="3" bestFit="1" customWidth="1"/>
    <col min="3885" max="3885" width="6.75" style="3" bestFit="1" customWidth="1"/>
    <col min="3886" max="4109" width="9" style="3"/>
    <col min="4110" max="4110" width="2" style="3" customWidth="1"/>
    <col min="4111" max="4111" width="4.25" style="3" bestFit="1" customWidth="1"/>
    <col min="4112" max="4112" width="10.625" style="3" bestFit="1" customWidth="1"/>
    <col min="4113" max="4113" width="16" style="3" bestFit="1" customWidth="1"/>
    <col min="4114" max="4114" width="7.75" style="3" bestFit="1" customWidth="1"/>
    <col min="4115" max="4115" width="9" style="3" bestFit="1" customWidth="1"/>
    <col min="4116" max="4116" width="10.625" style="3" bestFit="1" customWidth="1"/>
    <col min="4117" max="4117" width="9.75" style="3" bestFit="1" customWidth="1"/>
    <col min="4118" max="4118" width="11.25" style="3" bestFit="1" customWidth="1"/>
    <col min="4119" max="4119" width="10.625" style="3" bestFit="1" customWidth="1"/>
    <col min="4120" max="4120" width="7.75" style="3" bestFit="1" customWidth="1"/>
    <col min="4121" max="4121" width="8" style="3" bestFit="1" customWidth="1"/>
    <col min="4122" max="4122" width="5.625" style="3" bestFit="1" customWidth="1"/>
    <col min="4123" max="4123" width="6.375" style="3" bestFit="1" customWidth="1"/>
    <col min="4124" max="4124" width="6.75" style="3" bestFit="1" customWidth="1"/>
    <col min="4125" max="4125" width="8" style="3" bestFit="1" customWidth="1"/>
    <col min="4126" max="4126" width="7.75" style="3" bestFit="1" customWidth="1"/>
    <col min="4127" max="4128" width="8" style="3" bestFit="1" customWidth="1"/>
    <col min="4129" max="4130" width="8.5" style="3" bestFit="1" customWidth="1"/>
    <col min="4131" max="4131" width="10" style="3" bestFit="1" customWidth="1"/>
    <col min="4132" max="4132" width="9" style="3" bestFit="1" customWidth="1"/>
    <col min="4133" max="4133" width="10" style="3" bestFit="1" customWidth="1"/>
    <col min="4134" max="4134" width="10.625" style="3" bestFit="1" customWidth="1"/>
    <col min="4135" max="4135" width="5.625" style="3" bestFit="1" customWidth="1"/>
    <col min="4136" max="4136" width="8" style="3" bestFit="1" customWidth="1"/>
    <col min="4137" max="4137" width="9.25" style="3" bestFit="1" customWidth="1"/>
    <col min="4138" max="4138" width="14" style="3" bestFit="1" customWidth="1"/>
    <col min="4139" max="4140" width="8" style="3" bestFit="1" customWidth="1"/>
    <col min="4141" max="4141" width="6.75" style="3" bestFit="1" customWidth="1"/>
    <col min="4142" max="4365" width="9" style="3"/>
    <col min="4366" max="4366" width="2" style="3" customWidth="1"/>
    <col min="4367" max="4367" width="4.25" style="3" bestFit="1" customWidth="1"/>
    <col min="4368" max="4368" width="10.625" style="3" bestFit="1" customWidth="1"/>
    <col min="4369" max="4369" width="16" style="3" bestFit="1" customWidth="1"/>
    <col min="4370" max="4370" width="7.75" style="3" bestFit="1" customWidth="1"/>
    <col min="4371" max="4371" width="9" style="3" bestFit="1" customWidth="1"/>
    <col min="4372" max="4372" width="10.625" style="3" bestFit="1" customWidth="1"/>
    <col min="4373" max="4373" width="9.75" style="3" bestFit="1" customWidth="1"/>
    <col min="4374" max="4374" width="11.25" style="3" bestFit="1" customWidth="1"/>
    <col min="4375" max="4375" width="10.625" style="3" bestFit="1" customWidth="1"/>
    <col min="4376" max="4376" width="7.75" style="3" bestFit="1" customWidth="1"/>
    <col min="4377" max="4377" width="8" style="3" bestFit="1" customWidth="1"/>
    <col min="4378" max="4378" width="5.625" style="3" bestFit="1" customWidth="1"/>
    <col min="4379" max="4379" width="6.375" style="3" bestFit="1" customWidth="1"/>
    <col min="4380" max="4380" width="6.75" style="3" bestFit="1" customWidth="1"/>
    <col min="4381" max="4381" width="8" style="3" bestFit="1" customWidth="1"/>
    <col min="4382" max="4382" width="7.75" style="3" bestFit="1" customWidth="1"/>
    <col min="4383" max="4384" width="8" style="3" bestFit="1" customWidth="1"/>
    <col min="4385" max="4386" width="8.5" style="3" bestFit="1" customWidth="1"/>
    <col min="4387" max="4387" width="10" style="3" bestFit="1" customWidth="1"/>
    <col min="4388" max="4388" width="9" style="3" bestFit="1" customWidth="1"/>
    <col min="4389" max="4389" width="10" style="3" bestFit="1" customWidth="1"/>
    <col min="4390" max="4390" width="10.625" style="3" bestFit="1" customWidth="1"/>
    <col min="4391" max="4391" width="5.625" style="3" bestFit="1" customWidth="1"/>
    <col min="4392" max="4392" width="8" style="3" bestFit="1" customWidth="1"/>
    <col min="4393" max="4393" width="9.25" style="3" bestFit="1" customWidth="1"/>
    <col min="4394" max="4394" width="14" style="3" bestFit="1" customWidth="1"/>
    <col min="4395" max="4396" width="8" style="3" bestFit="1" customWidth="1"/>
    <col min="4397" max="4397" width="6.75" style="3" bestFit="1" customWidth="1"/>
    <col min="4398" max="4621" width="9" style="3"/>
    <col min="4622" max="4622" width="2" style="3" customWidth="1"/>
    <col min="4623" max="4623" width="4.25" style="3" bestFit="1" customWidth="1"/>
    <col min="4624" max="4624" width="10.625" style="3" bestFit="1" customWidth="1"/>
    <col min="4625" max="4625" width="16" style="3" bestFit="1" customWidth="1"/>
    <col min="4626" max="4626" width="7.75" style="3" bestFit="1" customWidth="1"/>
    <col min="4627" max="4627" width="9" style="3" bestFit="1" customWidth="1"/>
    <col min="4628" max="4628" width="10.625" style="3" bestFit="1" customWidth="1"/>
    <col min="4629" max="4629" width="9.75" style="3" bestFit="1" customWidth="1"/>
    <col min="4630" max="4630" width="11.25" style="3" bestFit="1" customWidth="1"/>
    <col min="4631" max="4631" width="10.625" style="3" bestFit="1" customWidth="1"/>
    <col min="4632" max="4632" width="7.75" style="3" bestFit="1" customWidth="1"/>
    <col min="4633" max="4633" width="8" style="3" bestFit="1" customWidth="1"/>
    <col min="4634" max="4634" width="5.625" style="3" bestFit="1" customWidth="1"/>
    <col min="4635" max="4635" width="6.375" style="3" bestFit="1" customWidth="1"/>
    <col min="4636" max="4636" width="6.75" style="3" bestFit="1" customWidth="1"/>
    <col min="4637" max="4637" width="8" style="3" bestFit="1" customWidth="1"/>
    <col min="4638" max="4638" width="7.75" style="3" bestFit="1" customWidth="1"/>
    <col min="4639" max="4640" width="8" style="3" bestFit="1" customWidth="1"/>
    <col min="4641" max="4642" width="8.5" style="3" bestFit="1" customWidth="1"/>
    <col min="4643" max="4643" width="10" style="3" bestFit="1" customWidth="1"/>
    <col min="4644" max="4644" width="9" style="3" bestFit="1" customWidth="1"/>
    <col min="4645" max="4645" width="10" style="3" bestFit="1" customWidth="1"/>
    <col min="4646" max="4646" width="10.625" style="3" bestFit="1" customWidth="1"/>
    <col min="4647" max="4647" width="5.625" style="3" bestFit="1" customWidth="1"/>
    <col min="4648" max="4648" width="8" style="3" bestFit="1" customWidth="1"/>
    <col min="4649" max="4649" width="9.25" style="3" bestFit="1" customWidth="1"/>
    <col min="4650" max="4650" width="14" style="3" bestFit="1" customWidth="1"/>
    <col min="4651" max="4652" width="8" style="3" bestFit="1" customWidth="1"/>
    <col min="4653" max="4653" width="6.75" style="3" bestFit="1" customWidth="1"/>
    <col min="4654" max="4877" width="9" style="3"/>
    <col min="4878" max="4878" width="2" style="3" customWidth="1"/>
    <col min="4879" max="4879" width="4.25" style="3" bestFit="1" customWidth="1"/>
    <col min="4880" max="4880" width="10.625" style="3" bestFit="1" customWidth="1"/>
    <col min="4881" max="4881" width="16" style="3" bestFit="1" customWidth="1"/>
    <col min="4882" max="4882" width="7.75" style="3" bestFit="1" customWidth="1"/>
    <col min="4883" max="4883" width="9" style="3" bestFit="1" customWidth="1"/>
    <col min="4884" max="4884" width="10.625" style="3" bestFit="1" customWidth="1"/>
    <col min="4885" max="4885" width="9.75" style="3" bestFit="1" customWidth="1"/>
    <col min="4886" max="4886" width="11.25" style="3" bestFit="1" customWidth="1"/>
    <col min="4887" max="4887" width="10.625" style="3" bestFit="1" customWidth="1"/>
    <col min="4888" max="4888" width="7.75" style="3" bestFit="1" customWidth="1"/>
    <col min="4889" max="4889" width="8" style="3" bestFit="1" customWidth="1"/>
    <col min="4890" max="4890" width="5.625" style="3" bestFit="1" customWidth="1"/>
    <col min="4891" max="4891" width="6.375" style="3" bestFit="1" customWidth="1"/>
    <col min="4892" max="4892" width="6.75" style="3" bestFit="1" customWidth="1"/>
    <col min="4893" max="4893" width="8" style="3" bestFit="1" customWidth="1"/>
    <col min="4894" max="4894" width="7.75" style="3" bestFit="1" customWidth="1"/>
    <col min="4895" max="4896" width="8" style="3" bestFit="1" customWidth="1"/>
    <col min="4897" max="4898" width="8.5" style="3" bestFit="1" customWidth="1"/>
    <col min="4899" max="4899" width="10" style="3" bestFit="1" customWidth="1"/>
    <col min="4900" max="4900" width="9" style="3" bestFit="1" customWidth="1"/>
    <col min="4901" max="4901" width="10" style="3" bestFit="1" customWidth="1"/>
    <col min="4902" max="4902" width="10.625" style="3" bestFit="1" customWidth="1"/>
    <col min="4903" max="4903" width="5.625" style="3" bestFit="1" customWidth="1"/>
    <col min="4904" max="4904" width="8" style="3" bestFit="1" customWidth="1"/>
    <col min="4905" max="4905" width="9.25" style="3" bestFit="1" customWidth="1"/>
    <col min="4906" max="4906" width="14" style="3" bestFit="1" customWidth="1"/>
    <col min="4907" max="4908" width="8" style="3" bestFit="1" customWidth="1"/>
    <col min="4909" max="4909" width="6.75" style="3" bestFit="1" customWidth="1"/>
    <col min="4910" max="5133" width="9" style="3"/>
    <col min="5134" max="5134" width="2" style="3" customWidth="1"/>
    <col min="5135" max="5135" width="4.25" style="3" bestFit="1" customWidth="1"/>
    <col min="5136" max="5136" width="10.625" style="3" bestFit="1" customWidth="1"/>
    <col min="5137" max="5137" width="16" style="3" bestFit="1" customWidth="1"/>
    <col min="5138" max="5138" width="7.75" style="3" bestFit="1" customWidth="1"/>
    <col min="5139" max="5139" width="9" style="3" bestFit="1" customWidth="1"/>
    <col min="5140" max="5140" width="10.625" style="3" bestFit="1" customWidth="1"/>
    <col min="5141" max="5141" width="9.75" style="3" bestFit="1" customWidth="1"/>
    <col min="5142" max="5142" width="11.25" style="3" bestFit="1" customWidth="1"/>
    <col min="5143" max="5143" width="10.625" style="3" bestFit="1" customWidth="1"/>
    <col min="5144" max="5144" width="7.75" style="3" bestFit="1" customWidth="1"/>
    <col min="5145" max="5145" width="8" style="3" bestFit="1" customWidth="1"/>
    <col min="5146" max="5146" width="5.625" style="3" bestFit="1" customWidth="1"/>
    <col min="5147" max="5147" width="6.375" style="3" bestFit="1" customWidth="1"/>
    <col min="5148" max="5148" width="6.75" style="3" bestFit="1" customWidth="1"/>
    <col min="5149" max="5149" width="8" style="3" bestFit="1" customWidth="1"/>
    <col min="5150" max="5150" width="7.75" style="3" bestFit="1" customWidth="1"/>
    <col min="5151" max="5152" width="8" style="3" bestFit="1" customWidth="1"/>
    <col min="5153" max="5154" width="8.5" style="3" bestFit="1" customWidth="1"/>
    <col min="5155" max="5155" width="10" style="3" bestFit="1" customWidth="1"/>
    <col min="5156" max="5156" width="9" style="3" bestFit="1" customWidth="1"/>
    <col min="5157" max="5157" width="10" style="3" bestFit="1" customWidth="1"/>
    <col min="5158" max="5158" width="10.625" style="3" bestFit="1" customWidth="1"/>
    <col min="5159" max="5159" width="5.625" style="3" bestFit="1" customWidth="1"/>
    <col min="5160" max="5160" width="8" style="3" bestFit="1" customWidth="1"/>
    <col min="5161" max="5161" width="9.25" style="3" bestFit="1" customWidth="1"/>
    <col min="5162" max="5162" width="14" style="3" bestFit="1" customWidth="1"/>
    <col min="5163" max="5164" width="8" style="3" bestFit="1" customWidth="1"/>
    <col min="5165" max="5165" width="6.75" style="3" bestFit="1" customWidth="1"/>
    <col min="5166" max="5389" width="9" style="3"/>
    <col min="5390" max="5390" width="2" style="3" customWidth="1"/>
    <col min="5391" max="5391" width="4.25" style="3" bestFit="1" customWidth="1"/>
    <col min="5392" max="5392" width="10.625" style="3" bestFit="1" customWidth="1"/>
    <col min="5393" max="5393" width="16" style="3" bestFit="1" customWidth="1"/>
    <col min="5394" max="5394" width="7.75" style="3" bestFit="1" customWidth="1"/>
    <col min="5395" max="5395" width="9" style="3" bestFit="1" customWidth="1"/>
    <col min="5396" max="5396" width="10.625" style="3" bestFit="1" customWidth="1"/>
    <col min="5397" max="5397" width="9.75" style="3" bestFit="1" customWidth="1"/>
    <col min="5398" max="5398" width="11.25" style="3" bestFit="1" customWidth="1"/>
    <col min="5399" max="5399" width="10.625" style="3" bestFit="1" customWidth="1"/>
    <col min="5400" max="5400" width="7.75" style="3" bestFit="1" customWidth="1"/>
    <col min="5401" max="5401" width="8" style="3" bestFit="1" customWidth="1"/>
    <col min="5402" max="5402" width="5.625" style="3" bestFit="1" customWidth="1"/>
    <col min="5403" max="5403" width="6.375" style="3" bestFit="1" customWidth="1"/>
    <col min="5404" max="5404" width="6.75" style="3" bestFit="1" customWidth="1"/>
    <col min="5405" max="5405" width="8" style="3" bestFit="1" customWidth="1"/>
    <col min="5406" max="5406" width="7.75" style="3" bestFit="1" customWidth="1"/>
    <col min="5407" max="5408" width="8" style="3" bestFit="1" customWidth="1"/>
    <col min="5409" max="5410" width="8.5" style="3" bestFit="1" customWidth="1"/>
    <col min="5411" max="5411" width="10" style="3" bestFit="1" customWidth="1"/>
    <col min="5412" max="5412" width="9" style="3" bestFit="1" customWidth="1"/>
    <col min="5413" max="5413" width="10" style="3" bestFit="1" customWidth="1"/>
    <col min="5414" max="5414" width="10.625" style="3" bestFit="1" customWidth="1"/>
    <col min="5415" max="5415" width="5.625" style="3" bestFit="1" customWidth="1"/>
    <col min="5416" max="5416" width="8" style="3" bestFit="1" customWidth="1"/>
    <col min="5417" max="5417" width="9.25" style="3" bestFit="1" customWidth="1"/>
    <col min="5418" max="5418" width="14" style="3" bestFit="1" customWidth="1"/>
    <col min="5419" max="5420" width="8" style="3" bestFit="1" customWidth="1"/>
    <col min="5421" max="5421" width="6.75" style="3" bestFit="1" customWidth="1"/>
    <col min="5422" max="5645" width="9" style="3"/>
    <col min="5646" max="5646" width="2" style="3" customWidth="1"/>
    <col min="5647" max="5647" width="4.25" style="3" bestFit="1" customWidth="1"/>
    <col min="5648" max="5648" width="10.625" style="3" bestFit="1" customWidth="1"/>
    <col min="5649" max="5649" width="16" style="3" bestFit="1" customWidth="1"/>
    <col min="5650" max="5650" width="7.75" style="3" bestFit="1" customWidth="1"/>
    <col min="5651" max="5651" width="9" style="3" bestFit="1" customWidth="1"/>
    <col min="5652" max="5652" width="10.625" style="3" bestFit="1" customWidth="1"/>
    <col min="5653" max="5653" width="9.75" style="3" bestFit="1" customWidth="1"/>
    <col min="5654" max="5654" width="11.25" style="3" bestFit="1" customWidth="1"/>
    <col min="5655" max="5655" width="10.625" style="3" bestFit="1" customWidth="1"/>
    <col min="5656" max="5656" width="7.75" style="3" bestFit="1" customWidth="1"/>
    <col min="5657" max="5657" width="8" style="3" bestFit="1" customWidth="1"/>
    <col min="5658" max="5658" width="5.625" style="3" bestFit="1" customWidth="1"/>
    <col min="5659" max="5659" width="6.375" style="3" bestFit="1" customWidth="1"/>
    <col min="5660" max="5660" width="6.75" style="3" bestFit="1" customWidth="1"/>
    <col min="5661" max="5661" width="8" style="3" bestFit="1" customWidth="1"/>
    <col min="5662" max="5662" width="7.75" style="3" bestFit="1" customWidth="1"/>
    <col min="5663" max="5664" width="8" style="3" bestFit="1" customWidth="1"/>
    <col min="5665" max="5666" width="8.5" style="3" bestFit="1" customWidth="1"/>
    <col min="5667" max="5667" width="10" style="3" bestFit="1" customWidth="1"/>
    <col min="5668" max="5668" width="9" style="3" bestFit="1" customWidth="1"/>
    <col min="5669" max="5669" width="10" style="3" bestFit="1" customWidth="1"/>
    <col min="5670" max="5670" width="10.625" style="3" bestFit="1" customWidth="1"/>
    <col min="5671" max="5671" width="5.625" style="3" bestFit="1" customWidth="1"/>
    <col min="5672" max="5672" width="8" style="3" bestFit="1" customWidth="1"/>
    <col min="5673" max="5673" width="9.25" style="3" bestFit="1" customWidth="1"/>
    <col min="5674" max="5674" width="14" style="3" bestFit="1" customWidth="1"/>
    <col min="5675" max="5676" width="8" style="3" bestFit="1" customWidth="1"/>
    <col min="5677" max="5677" width="6.75" style="3" bestFit="1" customWidth="1"/>
    <col min="5678" max="5901" width="9" style="3"/>
    <col min="5902" max="5902" width="2" style="3" customWidth="1"/>
    <col min="5903" max="5903" width="4.25" style="3" bestFit="1" customWidth="1"/>
    <col min="5904" max="5904" width="10.625" style="3" bestFit="1" customWidth="1"/>
    <col min="5905" max="5905" width="16" style="3" bestFit="1" customWidth="1"/>
    <col min="5906" max="5906" width="7.75" style="3" bestFit="1" customWidth="1"/>
    <col min="5907" max="5907" width="9" style="3" bestFit="1" customWidth="1"/>
    <col min="5908" max="5908" width="10.625" style="3" bestFit="1" customWidth="1"/>
    <col min="5909" max="5909" width="9.75" style="3" bestFit="1" customWidth="1"/>
    <col min="5910" max="5910" width="11.25" style="3" bestFit="1" customWidth="1"/>
    <col min="5911" max="5911" width="10.625" style="3" bestFit="1" customWidth="1"/>
    <col min="5912" max="5912" width="7.75" style="3" bestFit="1" customWidth="1"/>
    <col min="5913" max="5913" width="8" style="3" bestFit="1" customWidth="1"/>
    <col min="5914" max="5914" width="5.625" style="3" bestFit="1" customWidth="1"/>
    <col min="5915" max="5915" width="6.375" style="3" bestFit="1" customWidth="1"/>
    <col min="5916" max="5916" width="6.75" style="3" bestFit="1" customWidth="1"/>
    <col min="5917" max="5917" width="8" style="3" bestFit="1" customWidth="1"/>
    <col min="5918" max="5918" width="7.75" style="3" bestFit="1" customWidth="1"/>
    <col min="5919" max="5920" width="8" style="3" bestFit="1" customWidth="1"/>
    <col min="5921" max="5922" width="8.5" style="3" bestFit="1" customWidth="1"/>
    <col min="5923" max="5923" width="10" style="3" bestFit="1" customWidth="1"/>
    <col min="5924" max="5924" width="9" style="3" bestFit="1" customWidth="1"/>
    <col min="5925" max="5925" width="10" style="3" bestFit="1" customWidth="1"/>
    <col min="5926" max="5926" width="10.625" style="3" bestFit="1" customWidth="1"/>
    <col min="5927" max="5927" width="5.625" style="3" bestFit="1" customWidth="1"/>
    <col min="5928" max="5928" width="8" style="3" bestFit="1" customWidth="1"/>
    <col min="5929" max="5929" width="9.25" style="3" bestFit="1" customWidth="1"/>
    <col min="5930" max="5930" width="14" style="3" bestFit="1" customWidth="1"/>
    <col min="5931" max="5932" width="8" style="3" bestFit="1" customWidth="1"/>
    <col min="5933" max="5933" width="6.75" style="3" bestFit="1" customWidth="1"/>
    <col min="5934" max="6157" width="9" style="3"/>
    <col min="6158" max="6158" width="2" style="3" customWidth="1"/>
    <col min="6159" max="6159" width="4.25" style="3" bestFit="1" customWidth="1"/>
    <col min="6160" max="6160" width="10.625" style="3" bestFit="1" customWidth="1"/>
    <col min="6161" max="6161" width="16" style="3" bestFit="1" customWidth="1"/>
    <col min="6162" max="6162" width="7.75" style="3" bestFit="1" customWidth="1"/>
    <col min="6163" max="6163" width="9" style="3" bestFit="1" customWidth="1"/>
    <col min="6164" max="6164" width="10.625" style="3" bestFit="1" customWidth="1"/>
    <col min="6165" max="6165" width="9.75" style="3" bestFit="1" customWidth="1"/>
    <col min="6166" max="6166" width="11.25" style="3" bestFit="1" customWidth="1"/>
    <col min="6167" max="6167" width="10.625" style="3" bestFit="1" customWidth="1"/>
    <col min="6168" max="6168" width="7.75" style="3" bestFit="1" customWidth="1"/>
    <col min="6169" max="6169" width="8" style="3" bestFit="1" customWidth="1"/>
    <col min="6170" max="6170" width="5.625" style="3" bestFit="1" customWidth="1"/>
    <col min="6171" max="6171" width="6.375" style="3" bestFit="1" customWidth="1"/>
    <col min="6172" max="6172" width="6.75" style="3" bestFit="1" customWidth="1"/>
    <col min="6173" max="6173" width="8" style="3" bestFit="1" customWidth="1"/>
    <col min="6174" max="6174" width="7.75" style="3" bestFit="1" customWidth="1"/>
    <col min="6175" max="6176" width="8" style="3" bestFit="1" customWidth="1"/>
    <col min="6177" max="6178" width="8.5" style="3" bestFit="1" customWidth="1"/>
    <col min="6179" max="6179" width="10" style="3" bestFit="1" customWidth="1"/>
    <col min="6180" max="6180" width="9" style="3" bestFit="1" customWidth="1"/>
    <col min="6181" max="6181" width="10" style="3" bestFit="1" customWidth="1"/>
    <col min="6182" max="6182" width="10.625" style="3" bestFit="1" customWidth="1"/>
    <col min="6183" max="6183" width="5.625" style="3" bestFit="1" customWidth="1"/>
    <col min="6184" max="6184" width="8" style="3" bestFit="1" customWidth="1"/>
    <col min="6185" max="6185" width="9.25" style="3" bestFit="1" customWidth="1"/>
    <col min="6186" max="6186" width="14" style="3" bestFit="1" customWidth="1"/>
    <col min="6187" max="6188" width="8" style="3" bestFit="1" customWidth="1"/>
    <col min="6189" max="6189" width="6.75" style="3" bestFit="1" customWidth="1"/>
    <col min="6190" max="6413" width="9" style="3"/>
    <col min="6414" max="6414" width="2" style="3" customWidth="1"/>
    <col min="6415" max="6415" width="4.25" style="3" bestFit="1" customWidth="1"/>
    <col min="6416" max="6416" width="10.625" style="3" bestFit="1" customWidth="1"/>
    <col min="6417" max="6417" width="16" style="3" bestFit="1" customWidth="1"/>
    <col min="6418" max="6418" width="7.75" style="3" bestFit="1" customWidth="1"/>
    <col min="6419" max="6419" width="9" style="3" bestFit="1" customWidth="1"/>
    <col min="6420" max="6420" width="10.625" style="3" bestFit="1" customWidth="1"/>
    <col min="6421" max="6421" width="9.75" style="3" bestFit="1" customWidth="1"/>
    <col min="6422" max="6422" width="11.25" style="3" bestFit="1" customWidth="1"/>
    <col min="6423" max="6423" width="10.625" style="3" bestFit="1" customWidth="1"/>
    <col min="6424" max="6424" width="7.75" style="3" bestFit="1" customWidth="1"/>
    <col min="6425" max="6425" width="8" style="3" bestFit="1" customWidth="1"/>
    <col min="6426" max="6426" width="5.625" style="3" bestFit="1" customWidth="1"/>
    <col min="6427" max="6427" width="6.375" style="3" bestFit="1" customWidth="1"/>
    <col min="6428" max="6428" width="6.75" style="3" bestFit="1" customWidth="1"/>
    <col min="6429" max="6429" width="8" style="3" bestFit="1" customWidth="1"/>
    <col min="6430" max="6430" width="7.75" style="3" bestFit="1" customWidth="1"/>
    <col min="6431" max="6432" width="8" style="3" bestFit="1" customWidth="1"/>
    <col min="6433" max="6434" width="8.5" style="3" bestFit="1" customWidth="1"/>
    <col min="6435" max="6435" width="10" style="3" bestFit="1" customWidth="1"/>
    <col min="6436" max="6436" width="9" style="3" bestFit="1" customWidth="1"/>
    <col min="6437" max="6437" width="10" style="3" bestFit="1" customWidth="1"/>
    <col min="6438" max="6438" width="10.625" style="3" bestFit="1" customWidth="1"/>
    <col min="6439" max="6439" width="5.625" style="3" bestFit="1" customWidth="1"/>
    <col min="6440" max="6440" width="8" style="3" bestFit="1" customWidth="1"/>
    <col min="6441" max="6441" width="9.25" style="3" bestFit="1" customWidth="1"/>
    <col min="6442" max="6442" width="14" style="3" bestFit="1" customWidth="1"/>
    <col min="6443" max="6444" width="8" style="3" bestFit="1" customWidth="1"/>
    <col min="6445" max="6445" width="6.75" style="3" bestFit="1" customWidth="1"/>
    <col min="6446" max="6669" width="9" style="3"/>
    <col min="6670" max="6670" width="2" style="3" customWidth="1"/>
    <col min="6671" max="6671" width="4.25" style="3" bestFit="1" customWidth="1"/>
    <col min="6672" max="6672" width="10.625" style="3" bestFit="1" customWidth="1"/>
    <col min="6673" max="6673" width="16" style="3" bestFit="1" customWidth="1"/>
    <col min="6674" max="6674" width="7.75" style="3" bestFit="1" customWidth="1"/>
    <col min="6675" max="6675" width="9" style="3" bestFit="1" customWidth="1"/>
    <col min="6676" max="6676" width="10.625" style="3" bestFit="1" customWidth="1"/>
    <col min="6677" max="6677" width="9.75" style="3" bestFit="1" customWidth="1"/>
    <col min="6678" max="6678" width="11.25" style="3" bestFit="1" customWidth="1"/>
    <col min="6679" max="6679" width="10.625" style="3" bestFit="1" customWidth="1"/>
    <col min="6680" max="6680" width="7.75" style="3" bestFit="1" customWidth="1"/>
    <col min="6681" max="6681" width="8" style="3" bestFit="1" customWidth="1"/>
    <col min="6682" max="6682" width="5.625" style="3" bestFit="1" customWidth="1"/>
    <col min="6683" max="6683" width="6.375" style="3" bestFit="1" customWidth="1"/>
    <col min="6684" max="6684" width="6.75" style="3" bestFit="1" customWidth="1"/>
    <col min="6685" max="6685" width="8" style="3" bestFit="1" customWidth="1"/>
    <col min="6686" max="6686" width="7.75" style="3" bestFit="1" customWidth="1"/>
    <col min="6687" max="6688" width="8" style="3" bestFit="1" customWidth="1"/>
    <col min="6689" max="6690" width="8.5" style="3" bestFit="1" customWidth="1"/>
    <col min="6691" max="6691" width="10" style="3" bestFit="1" customWidth="1"/>
    <col min="6692" max="6692" width="9" style="3" bestFit="1" customWidth="1"/>
    <col min="6693" max="6693" width="10" style="3" bestFit="1" customWidth="1"/>
    <col min="6694" max="6694" width="10.625" style="3" bestFit="1" customWidth="1"/>
    <col min="6695" max="6695" width="5.625" style="3" bestFit="1" customWidth="1"/>
    <col min="6696" max="6696" width="8" style="3" bestFit="1" customWidth="1"/>
    <col min="6697" max="6697" width="9.25" style="3" bestFit="1" customWidth="1"/>
    <col min="6698" max="6698" width="14" style="3" bestFit="1" customWidth="1"/>
    <col min="6699" max="6700" width="8" style="3" bestFit="1" customWidth="1"/>
    <col min="6701" max="6701" width="6.75" style="3" bestFit="1" customWidth="1"/>
    <col min="6702" max="6925" width="9" style="3"/>
    <col min="6926" max="6926" width="2" style="3" customWidth="1"/>
    <col min="6927" max="6927" width="4.25" style="3" bestFit="1" customWidth="1"/>
    <col min="6928" max="6928" width="10.625" style="3" bestFit="1" customWidth="1"/>
    <col min="6929" max="6929" width="16" style="3" bestFit="1" customWidth="1"/>
    <col min="6930" max="6930" width="7.75" style="3" bestFit="1" customWidth="1"/>
    <col min="6931" max="6931" width="9" style="3" bestFit="1" customWidth="1"/>
    <col min="6932" max="6932" width="10.625" style="3" bestFit="1" customWidth="1"/>
    <col min="6933" max="6933" width="9.75" style="3" bestFit="1" customWidth="1"/>
    <col min="6934" max="6934" width="11.25" style="3" bestFit="1" customWidth="1"/>
    <col min="6935" max="6935" width="10.625" style="3" bestFit="1" customWidth="1"/>
    <col min="6936" max="6936" width="7.75" style="3" bestFit="1" customWidth="1"/>
    <col min="6937" max="6937" width="8" style="3" bestFit="1" customWidth="1"/>
    <col min="6938" max="6938" width="5.625" style="3" bestFit="1" customWidth="1"/>
    <col min="6939" max="6939" width="6.375" style="3" bestFit="1" customWidth="1"/>
    <col min="6940" max="6940" width="6.75" style="3" bestFit="1" customWidth="1"/>
    <col min="6941" max="6941" width="8" style="3" bestFit="1" customWidth="1"/>
    <col min="6942" max="6942" width="7.75" style="3" bestFit="1" customWidth="1"/>
    <col min="6943" max="6944" width="8" style="3" bestFit="1" customWidth="1"/>
    <col min="6945" max="6946" width="8.5" style="3" bestFit="1" customWidth="1"/>
    <col min="6947" max="6947" width="10" style="3" bestFit="1" customWidth="1"/>
    <col min="6948" max="6948" width="9" style="3" bestFit="1" customWidth="1"/>
    <col min="6949" max="6949" width="10" style="3" bestFit="1" customWidth="1"/>
    <col min="6950" max="6950" width="10.625" style="3" bestFit="1" customWidth="1"/>
    <col min="6951" max="6951" width="5.625" style="3" bestFit="1" customWidth="1"/>
    <col min="6952" max="6952" width="8" style="3" bestFit="1" customWidth="1"/>
    <col min="6953" max="6953" width="9.25" style="3" bestFit="1" customWidth="1"/>
    <col min="6954" max="6954" width="14" style="3" bestFit="1" customWidth="1"/>
    <col min="6955" max="6956" width="8" style="3" bestFit="1" customWidth="1"/>
    <col min="6957" max="6957" width="6.75" style="3" bestFit="1" customWidth="1"/>
    <col min="6958" max="7181" width="9" style="3"/>
    <col min="7182" max="7182" width="2" style="3" customWidth="1"/>
    <col min="7183" max="7183" width="4.25" style="3" bestFit="1" customWidth="1"/>
    <col min="7184" max="7184" width="10.625" style="3" bestFit="1" customWidth="1"/>
    <col min="7185" max="7185" width="16" style="3" bestFit="1" customWidth="1"/>
    <col min="7186" max="7186" width="7.75" style="3" bestFit="1" customWidth="1"/>
    <col min="7187" max="7187" width="9" style="3" bestFit="1" customWidth="1"/>
    <col min="7188" max="7188" width="10.625" style="3" bestFit="1" customWidth="1"/>
    <col min="7189" max="7189" width="9.75" style="3" bestFit="1" customWidth="1"/>
    <col min="7190" max="7190" width="11.25" style="3" bestFit="1" customWidth="1"/>
    <col min="7191" max="7191" width="10.625" style="3" bestFit="1" customWidth="1"/>
    <col min="7192" max="7192" width="7.75" style="3" bestFit="1" customWidth="1"/>
    <col min="7193" max="7193" width="8" style="3" bestFit="1" customWidth="1"/>
    <col min="7194" max="7194" width="5.625" style="3" bestFit="1" customWidth="1"/>
    <col min="7195" max="7195" width="6.375" style="3" bestFit="1" customWidth="1"/>
    <col min="7196" max="7196" width="6.75" style="3" bestFit="1" customWidth="1"/>
    <col min="7197" max="7197" width="8" style="3" bestFit="1" customWidth="1"/>
    <col min="7198" max="7198" width="7.75" style="3" bestFit="1" customWidth="1"/>
    <col min="7199" max="7200" width="8" style="3" bestFit="1" customWidth="1"/>
    <col min="7201" max="7202" width="8.5" style="3" bestFit="1" customWidth="1"/>
    <col min="7203" max="7203" width="10" style="3" bestFit="1" customWidth="1"/>
    <col min="7204" max="7204" width="9" style="3" bestFit="1" customWidth="1"/>
    <col min="7205" max="7205" width="10" style="3" bestFit="1" customWidth="1"/>
    <col min="7206" max="7206" width="10.625" style="3" bestFit="1" customWidth="1"/>
    <col min="7207" max="7207" width="5.625" style="3" bestFit="1" customWidth="1"/>
    <col min="7208" max="7208" width="8" style="3" bestFit="1" customWidth="1"/>
    <col min="7209" max="7209" width="9.25" style="3" bestFit="1" customWidth="1"/>
    <col min="7210" max="7210" width="14" style="3" bestFit="1" customWidth="1"/>
    <col min="7211" max="7212" width="8" style="3" bestFit="1" customWidth="1"/>
    <col min="7213" max="7213" width="6.75" style="3" bestFit="1" customWidth="1"/>
    <col min="7214" max="7437" width="9" style="3"/>
    <col min="7438" max="7438" width="2" style="3" customWidth="1"/>
    <col min="7439" max="7439" width="4.25" style="3" bestFit="1" customWidth="1"/>
    <col min="7440" max="7440" width="10.625" style="3" bestFit="1" customWidth="1"/>
    <col min="7441" max="7441" width="16" style="3" bestFit="1" customWidth="1"/>
    <col min="7442" max="7442" width="7.75" style="3" bestFit="1" customWidth="1"/>
    <col min="7443" max="7443" width="9" style="3" bestFit="1" customWidth="1"/>
    <col min="7444" max="7444" width="10.625" style="3" bestFit="1" customWidth="1"/>
    <col min="7445" max="7445" width="9.75" style="3" bestFit="1" customWidth="1"/>
    <col min="7446" max="7446" width="11.25" style="3" bestFit="1" customWidth="1"/>
    <col min="7447" max="7447" width="10.625" style="3" bestFit="1" customWidth="1"/>
    <col min="7448" max="7448" width="7.75" style="3" bestFit="1" customWidth="1"/>
    <col min="7449" max="7449" width="8" style="3" bestFit="1" customWidth="1"/>
    <col min="7450" max="7450" width="5.625" style="3" bestFit="1" customWidth="1"/>
    <col min="7451" max="7451" width="6.375" style="3" bestFit="1" customWidth="1"/>
    <col min="7452" max="7452" width="6.75" style="3" bestFit="1" customWidth="1"/>
    <col min="7453" max="7453" width="8" style="3" bestFit="1" customWidth="1"/>
    <col min="7454" max="7454" width="7.75" style="3" bestFit="1" customWidth="1"/>
    <col min="7455" max="7456" width="8" style="3" bestFit="1" customWidth="1"/>
    <col min="7457" max="7458" width="8.5" style="3" bestFit="1" customWidth="1"/>
    <col min="7459" max="7459" width="10" style="3" bestFit="1" customWidth="1"/>
    <col min="7460" max="7460" width="9" style="3" bestFit="1" customWidth="1"/>
    <col min="7461" max="7461" width="10" style="3" bestFit="1" customWidth="1"/>
    <col min="7462" max="7462" width="10.625" style="3" bestFit="1" customWidth="1"/>
    <col min="7463" max="7463" width="5.625" style="3" bestFit="1" customWidth="1"/>
    <col min="7464" max="7464" width="8" style="3" bestFit="1" customWidth="1"/>
    <col min="7465" max="7465" width="9.25" style="3" bestFit="1" customWidth="1"/>
    <col min="7466" max="7466" width="14" style="3" bestFit="1" customWidth="1"/>
    <col min="7467" max="7468" width="8" style="3" bestFit="1" customWidth="1"/>
    <col min="7469" max="7469" width="6.75" style="3" bestFit="1" customWidth="1"/>
    <col min="7470" max="7693" width="9" style="3"/>
    <col min="7694" max="7694" width="2" style="3" customWidth="1"/>
    <col min="7695" max="7695" width="4.25" style="3" bestFit="1" customWidth="1"/>
    <col min="7696" max="7696" width="10.625" style="3" bestFit="1" customWidth="1"/>
    <col min="7697" max="7697" width="16" style="3" bestFit="1" customWidth="1"/>
    <col min="7698" max="7698" width="7.75" style="3" bestFit="1" customWidth="1"/>
    <col min="7699" max="7699" width="9" style="3" bestFit="1" customWidth="1"/>
    <col min="7700" max="7700" width="10.625" style="3" bestFit="1" customWidth="1"/>
    <col min="7701" max="7701" width="9.75" style="3" bestFit="1" customWidth="1"/>
    <col min="7702" max="7702" width="11.25" style="3" bestFit="1" customWidth="1"/>
    <col min="7703" max="7703" width="10.625" style="3" bestFit="1" customWidth="1"/>
    <col min="7704" max="7704" width="7.75" style="3" bestFit="1" customWidth="1"/>
    <col min="7705" max="7705" width="8" style="3" bestFit="1" customWidth="1"/>
    <col min="7706" max="7706" width="5.625" style="3" bestFit="1" customWidth="1"/>
    <col min="7707" max="7707" width="6.375" style="3" bestFit="1" customWidth="1"/>
    <col min="7708" max="7708" width="6.75" style="3" bestFit="1" customWidth="1"/>
    <col min="7709" max="7709" width="8" style="3" bestFit="1" customWidth="1"/>
    <col min="7710" max="7710" width="7.75" style="3" bestFit="1" customWidth="1"/>
    <col min="7711" max="7712" width="8" style="3" bestFit="1" customWidth="1"/>
    <col min="7713" max="7714" width="8.5" style="3" bestFit="1" customWidth="1"/>
    <col min="7715" max="7715" width="10" style="3" bestFit="1" customWidth="1"/>
    <col min="7716" max="7716" width="9" style="3" bestFit="1" customWidth="1"/>
    <col min="7717" max="7717" width="10" style="3" bestFit="1" customWidth="1"/>
    <col min="7718" max="7718" width="10.625" style="3" bestFit="1" customWidth="1"/>
    <col min="7719" max="7719" width="5.625" style="3" bestFit="1" customWidth="1"/>
    <col min="7720" max="7720" width="8" style="3" bestFit="1" customWidth="1"/>
    <col min="7721" max="7721" width="9.25" style="3" bestFit="1" customWidth="1"/>
    <col min="7722" max="7722" width="14" style="3" bestFit="1" customWidth="1"/>
    <col min="7723" max="7724" width="8" style="3" bestFit="1" customWidth="1"/>
    <col min="7725" max="7725" width="6.75" style="3" bestFit="1" customWidth="1"/>
    <col min="7726" max="7949" width="9" style="3"/>
    <col min="7950" max="7950" width="2" style="3" customWidth="1"/>
    <col min="7951" max="7951" width="4.25" style="3" bestFit="1" customWidth="1"/>
    <col min="7952" max="7952" width="10.625" style="3" bestFit="1" customWidth="1"/>
    <col min="7953" max="7953" width="16" style="3" bestFit="1" customWidth="1"/>
    <col min="7954" max="7954" width="7.75" style="3" bestFit="1" customWidth="1"/>
    <col min="7955" max="7955" width="9" style="3" bestFit="1" customWidth="1"/>
    <col min="7956" max="7956" width="10.625" style="3" bestFit="1" customWidth="1"/>
    <col min="7957" max="7957" width="9.75" style="3" bestFit="1" customWidth="1"/>
    <col min="7958" max="7958" width="11.25" style="3" bestFit="1" customWidth="1"/>
    <col min="7959" max="7959" width="10.625" style="3" bestFit="1" customWidth="1"/>
    <col min="7960" max="7960" width="7.75" style="3" bestFit="1" customWidth="1"/>
    <col min="7961" max="7961" width="8" style="3" bestFit="1" customWidth="1"/>
    <col min="7962" max="7962" width="5.625" style="3" bestFit="1" customWidth="1"/>
    <col min="7963" max="7963" width="6.375" style="3" bestFit="1" customWidth="1"/>
    <col min="7964" max="7964" width="6.75" style="3" bestFit="1" customWidth="1"/>
    <col min="7965" max="7965" width="8" style="3" bestFit="1" customWidth="1"/>
    <col min="7966" max="7966" width="7.75" style="3" bestFit="1" customWidth="1"/>
    <col min="7967" max="7968" width="8" style="3" bestFit="1" customWidth="1"/>
    <col min="7969" max="7970" width="8.5" style="3" bestFit="1" customWidth="1"/>
    <col min="7971" max="7971" width="10" style="3" bestFit="1" customWidth="1"/>
    <col min="7972" max="7972" width="9" style="3" bestFit="1" customWidth="1"/>
    <col min="7973" max="7973" width="10" style="3" bestFit="1" customWidth="1"/>
    <col min="7974" max="7974" width="10.625" style="3" bestFit="1" customWidth="1"/>
    <col min="7975" max="7975" width="5.625" style="3" bestFit="1" customWidth="1"/>
    <col min="7976" max="7976" width="8" style="3" bestFit="1" customWidth="1"/>
    <col min="7977" max="7977" width="9.25" style="3" bestFit="1" customWidth="1"/>
    <col min="7978" max="7978" width="14" style="3" bestFit="1" customWidth="1"/>
    <col min="7979" max="7980" width="8" style="3" bestFit="1" customWidth="1"/>
    <col min="7981" max="7981" width="6.75" style="3" bestFit="1" customWidth="1"/>
    <col min="7982" max="8205" width="9" style="3"/>
    <col min="8206" max="8206" width="2" style="3" customWidth="1"/>
    <col min="8207" max="8207" width="4.25" style="3" bestFit="1" customWidth="1"/>
    <col min="8208" max="8208" width="10.625" style="3" bestFit="1" customWidth="1"/>
    <col min="8209" max="8209" width="16" style="3" bestFit="1" customWidth="1"/>
    <col min="8210" max="8210" width="7.75" style="3" bestFit="1" customWidth="1"/>
    <col min="8211" max="8211" width="9" style="3" bestFit="1" customWidth="1"/>
    <col min="8212" max="8212" width="10.625" style="3" bestFit="1" customWidth="1"/>
    <col min="8213" max="8213" width="9.75" style="3" bestFit="1" customWidth="1"/>
    <col min="8214" max="8214" width="11.25" style="3" bestFit="1" customWidth="1"/>
    <col min="8215" max="8215" width="10.625" style="3" bestFit="1" customWidth="1"/>
    <col min="8216" max="8216" width="7.75" style="3" bestFit="1" customWidth="1"/>
    <col min="8217" max="8217" width="8" style="3" bestFit="1" customWidth="1"/>
    <col min="8218" max="8218" width="5.625" style="3" bestFit="1" customWidth="1"/>
    <col min="8219" max="8219" width="6.375" style="3" bestFit="1" customWidth="1"/>
    <col min="8220" max="8220" width="6.75" style="3" bestFit="1" customWidth="1"/>
    <col min="8221" max="8221" width="8" style="3" bestFit="1" customWidth="1"/>
    <col min="8222" max="8222" width="7.75" style="3" bestFit="1" customWidth="1"/>
    <col min="8223" max="8224" width="8" style="3" bestFit="1" customWidth="1"/>
    <col min="8225" max="8226" width="8.5" style="3" bestFit="1" customWidth="1"/>
    <col min="8227" max="8227" width="10" style="3" bestFit="1" customWidth="1"/>
    <col min="8228" max="8228" width="9" style="3" bestFit="1" customWidth="1"/>
    <col min="8229" max="8229" width="10" style="3" bestFit="1" customWidth="1"/>
    <col min="8230" max="8230" width="10.625" style="3" bestFit="1" customWidth="1"/>
    <col min="8231" max="8231" width="5.625" style="3" bestFit="1" customWidth="1"/>
    <col min="8232" max="8232" width="8" style="3" bestFit="1" customWidth="1"/>
    <col min="8233" max="8233" width="9.25" style="3" bestFit="1" customWidth="1"/>
    <col min="8234" max="8234" width="14" style="3" bestFit="1" customWidth="1"/>
    <col min="8235" max="8236" width="8" style="3" bestFit="1" customWidth="1"/>
    <col min="8237" max="8237" width="6.75" style="3" bestFit="1" customWidth="1"/>
    <col min="8238" max="8461" width="9" style="3"/>
    <col min="8462" max="8462" width="2" style="3" customWidth="1"/>
    <col min="8463" max="8463" width="4.25" style="3" bestFit="1" customWidth="1"/>
    <col min="8464" max="8464" width="10.625" style="3" bestFit="1" customWidth="1"/>
    <col min="8465" max="8465" width="16" style="3" bestFit="1" customWidth="1"/>
    <col min="8466" max="8466" width="7.75" style="3" bestFit="1" customWidth="1"/>
    <col min="8467" max="8467" width="9" style="3" bestFit="1" customWidth="1"/>
    <col min="8468" max="8468" width="10.625" style="3" bestFit="1" customWidth="1"/>
    <col min="8469" max="8469" width="9.75" style="3" bestFit="1" customWidth="1"/>
    <col min="8470" max="8470" width="11.25" style="3" bestFit="1" customWidth="1"/>
    <col min="8471" max="8471" width="10.625" style="3" bestFit="1" customWidth="1"/>
    <col min="8472" max="8472" width="7.75" style="3" bestFit="1" customWidth="1"/>
    <col min="8473" max="8473" width="8" style="3" bestFit="1" customWidth="1"/>
    <col min="8474" max="8474" width="5.625" style="3" bestFit="1" customWidth="1"/>
    <col min="8475" max="8475" width="6.375" style="3" bestFit="1" customWidth="1"/>
    <col min="8476" max="8476" width="6.75" style="3" bestFit="1" customWidth="1"/>
    <col min="8477" max="8477" width="8" style="3" bestFit="1" customWidth="1"/>
    <col min="8478" max="8478" width="7.75" style="3" bestFit="1" customWidth="1"/>
    <col min="8479" max="8480" width="8" style="3" bestFit="1" customWidth="1"/>
    <col min="8481" max="8482" width="8.5" style="3" bestFit="1" customWidth="1"/>
    <col min="8483" max="8483" width="10" style="3" bestFit="1" customWidth="1"/>
    <col min="8484" max="8484" width="9" style="3" bestFit="1" customWidth="1"/>
    <col min="8485" max="8485" width="10" style="3" bestFit="1" customWidth="1"/>
    <col min="8486" max="8486" width="10.625" style="3" bestFit="1" customWidth="1"/>
    <col min="8487" max="8487" width="5.625" style="3" bestFit="1" customWidth="1"/>
    <col min="8488" max="8488" width="8" style="3" bestFit="1" customWidth="1"/>
    <col min="8489" max="8489" width="9.25" style="3" bestFit="1" customWidth="1"/>
    <col min="8490" max="8490" width="14" style="3" bestFit="1" customWidth="1"/>
    <col min="8491" max="8492" width="8" style="3" bestFit="1" customWidth="1"/>
    <col min="8493" max="8493" width="6.75" style="3" bestFit="1" customWidth="1"/>
    <col min="8494" max="8717" width="9" style="3"/>
    <col min="8718" max="8718" width="2" style="3" customWidth="1"/>
    <col min="8719" max="8719" width="4.25" style="3" bestFit="1" customWidth="1"/>
    <col min="8720" max="8720" width="10.625" style="3" bestFit="1" customWidth="1"/>
    <col min="8721" max="8721" width="16" style="3" bestFit="1" customWidth="1"/>
    <col min="8722" max="8722" width="7.75" style="3" bestFit="1" customWidth="1"/>
    <col min="8723" max="8723" width="9" style="3" bestFit="1" customWidth="1"/>
    <col min="8724" max="8724" width="10.625" style="3" bestFit="1" customWidth="1"/>
    <col min="8725" max="8725" width="9.75" style="3" bestFit="1" customWidth="1"/>
    <col min="8726" max="8726" width="11.25" style="3" bestFit="1" customWidth="1"/>
    <col min="8727" max="8727" width="10.625" style="3" bestFit="1" customWidth="1"/>
    <col min="8728" max="8728" width="7.75" style="3" bestFit="1" customWidth="1"/>
    <col min="8729" max="8729" width="8" style="3" bestFit="1" customWidth="1"/>
    <col min="8730" max="8730" width="5.625" style="3" bestFit="1" customWidth="1"/>
    <col min="8731" max="8731" width="6.375" style="3" bestFit="1" customWidth="1"/>
    <col min="8732" max="8732" width="6.75" style="3" bestFit="1" customWidth="1"/>
    <col min="8733" max="8733" width="8" style="3" bestFit="1" customWidth="1"/>
    <col min="8734" max="8734" width="7.75" style="3" bestFit="1" customWidth="1"/>
    <col min="8735" max="8736" width="8" style="3" bestFit="1" customWidth="1"/>
    <col min="8737" max="8738" width="8.5" style="3" bestFit="1" customWidth="1"/>
    <col min="8739" max="8739" width="10" style="3" bestFit="1" customWidth="1"/>
    <col min="8740" max="8740" width="9" style="3" bestFit="1" customWidth="1"/>
    <col min="8741" max="8741" width="10" style="3" bestFit="1" customWidth="1"/>
    <col min="8742" max="8742" width="10.625" style="3" bestFit="1" customWidth="1"/>
    <col min="8743" max="8743" width="5.625" style="3" bestFit="1" customWidth="1"/>
    <col min="8744" max="8744" width="8" style="3" bestFit="1" customWidth="1"/>
    <col min="8745" max="8745" width="9.25" style="3" bestFit="1" customWidth="1"/>
    <col min="8746" max="8746" width="14" style="3" bestFit="1" customWidth="1"/>
    <col min="8747" max="8748" width="8" style="3" bestFit="1" customWidth="1"/>
    <col min="8749" max="8749" width="6.75" style="3" bestFit="1" customWidth="1"/>
    <col min="8750" max="8973" width="9" style="3"/>
    <col min="8974" max="8974" width="2" style="3" customWidth="1"/>
    <col min="8975" max="8975" width="4.25" style="3" bestFit="1" customWidth="1"/>
    <col min="8976" max="8976" width="10.625" style="3" bestFit="1" customWidth="1"/>
    <col min="8977" max="8977" width="16" style="3" bestFit="1" customWidth="1"/>
    <col min="8978" max="8978" width="7.75" style="3" bestFit="1" customWidth="1"/>
    <col min="8979" max="8979" width="9" style="3" bestFit="1" customWidth="1"/>
    <col min="8980" max="8980" width="10.625" style="3" bestFit="1" customWidth="1"/>
    <col min="8981" max="8981" width="9.75" style="3" bestFit="1" customWidth="1"/>
    <col min="8982" max="8982" width="11.25" style="3" bestFit="1" customWidth="1"/>
    <col min="8983" max="8983" width="10.625" style="3" bestFit="1" customWidth="1"/>
    <col min="8984" max="8984" width="7.75" style="3" bestFit="1" customWidth="1"/>
    <col min="8985" max="8985" width="8" style="3" bestFit="1" customWidth="1"/>
    <col min="8986" max="8986" width="5.625" style="3" bestFit="1" customWidth="1"/>
    <col min="8987" max="8987" width="6.375" style="3" bestFit="1" customWidth="1"/>
    <col min="8988" max="8988" width="6.75" style="3" bestFit="1" customWidth="1"/>
    <col min="8989" max="8989" width="8" style="3" bestFit="1" customWidth="1"/>
    <col min="8990" max="8990" width="7.75" style="3" bestFit="1" customWidth="1"/>
    <col min="8991" max="8992" width="8" style="3" bestFit="1" customWidth="1"/>
    <col min="8993" max="8994" width="8.5" style="3" bestFit="1" customWidth="1"/>
    <col min="8995" max="8995" width="10" style="3" bestFit="1" customWidth="1"/>
    <col min="8996" max="8996" width="9" style="3" bestFit="1" customWidth="1"/>
    <col min="8997" max="8997" width="10" style="3" bestFit="1" customWidth="1"/>
    <col min="8998" max="8998" width="10.625" style="3" bestFit="1" customWidth="1"/>
    <col min="8999" max="8999" width="5.625" style="3" bestFit="1" customWidth="1"/>
    <col min="9000" max="9000" width="8" style="3" bestFit="1" customWidth="1"/>
    <col min="9001" max="9001" width="9.25" style="3" bestFit="1" customWidth="1"/>
    <col min="9002" max="9002" width="14" style="3" bestFit="1" customWidth="1"/>
    <col min="9003" max="9004" width="8" style="3" bestFit="1" customWidth="1"/>
    <col min="9005" max="9005" width="6.75" style="3" bestFit="1" customWidth="1"/>
    <col min="9006" max="9229" width="9" style="3"/>
    <col min="9230" max="9230" width="2" style="3" customWidth="1"/>
    <col min="9231" max="9231" width="4.25" style="3" bestFit="1" customWidth="1"/>
    <col min="9232" max="9232" width="10.625" style="3" bestFit="1" customWidth="1"/>
    <col min="9233" max="9233" width="16" style="3" bestFit="1" customWidth="1"/>
    <col min="9234" max="9234" width="7.75" style="3" bestFit="1" customWidth="1"/>
    <col min="9235" max="9235" width="9" style="3" bestFit="1" customWidth="1"/>
    <col min="9236" max="9236" width="10.625" style="3" bestFit="1" customWidth="1"/>
    <col min="9237" max="9237" width="9.75" style="3" bestFit="1" customWidth="1"/>
    <col min="9238" max="9238" width="11.25" style="3" bestFit="1" customWidth="1"/>
    <col min="9239" max="9239" width="10.625" style="3" bestFit="1" customWidth="1"/>
    <col min="9240" max="9240" width="7.75" style="3" bestFit="1" customWidth="1"/>
    <col min="9241" max="9241" width="8" style="3" bestFit="1" customWidth="1"/>
    <col min="9242" max="9242" width="5.625" style="3" bestFit="1" customWidth="1"/>
    <col min="9243" max="9243" width="6.375" style="3" bestFit="1" customWidth="1"/>
    <col min="9244" max="9244" width="6.75" style="3" bestFit="1" customWidth="1"/>
    <col min="9245" max="9245" width="8" style="3" bestFit="1" customWidth="1"/>
    <col min="9246" max="9246" width="7.75" style="3" bestFit="1" customWidth="1"/>
    <col min="9247" max="9248" width="8" style="3" bestFit="1" customWidth="1"/>
    <col min="9249" max="9250" width="8.5" style="3" bestFit="1" customWidth="1"/>
    <col min="9251" max="9251" width="10" style="3" bestFit="1" customWidth="1"/>
    <col min="9252" max="9252" width="9" style="3" bestFit="1" customWidth="1"/>
    <col min="9253" max="9253" width="10" style="3" bestFit="1" customWidth="1"/>
    <col min="9254" max="9254" width="10.625" style="3" bestFit="1" customWidth="1"/>
    <col min="9255" max="9255" width="5.625" style="3" bestFit="1" customWidth="1"/>
    <col min="9256" max="9256" width="8" style="3" bestFit="1" customWidth="1"/>
    <col min="9257" max="9257" width="9.25" style="3" bestFit="1" customWidth="1"/>
    <col min="9258" max="9258" width="14" style="3" bestFit="1" customWidth="1"/>
    <col min="9259" max="9260" width="8" style="3" bestFit="1" customWidth="1"/>
    <col min="9261" max="9261" width="6.75" style="3" bestFit="1" customWidth="1"/>
    <col min="9262" max="9485" width="9" style="3"/>
    <col min="9486" max="9486" width="2" style="3" customWidth="1"/>
    <col min="9487" max="9487" width="4.25" style="3" bestFit="1" customWidth="1"/>
    <col min="9488" max="9488" width="10.625" style="3" bestFit="1" customWidth="1"/>
    <col min="9489" max="9489" width="16" style="3" bestFit="1" customWidth="1"/>
    <col min="9490" max="9490" width="7.75" style="3" bestFit="1" customWidth="1"/>
    <col min="9491" max="9491" width="9" style="3" bestFit="1" customWidth="1"/>
    <col min="9492" max="9492" width="10.625" style="3" bestFit="1" customWidth="1"/>
    <col min="9493" max="9493" width="9.75" style="3" bestFit="1" customWidth="1"/>
    <col min="9494" max="9494" width="11.25" style="3" bestFit="1" customWidth="1"/>
    <col min="9495" max="9495" width="10.625" style="3" bestFit="1" customWidth="1"/>
    <col min="9496" max="9496" width="7.75" style="3" bestFit="1" customWidth="1"/>
    <col min="9497" max="9497" width="8" style="3" bestFit="1" customWidth="1"/>
    <col min="9498" max="9498" width="5.625" style="3" bestFit="1" customWidth="1"/>
    <col min="9499" max="9499" width="6.375" style="3" bestFit="1" customWidth="1"/>
    <col min="9500" max="9500" width="6.75" style="3" bestFit="1" customWidth="1"/>
    <col min="9501" max="9501" width="8" style="3" bestFit="1" customWidth="1"/>
    <col min="9502" max="9502" width="7.75" style="3" bestFit="1" customWidth="1"/>
    <col min="9503" max="9504" width="8" style="3" bestFit="1" customWidth="1"/>
    <col min="9505" max="9506" width="8.5" style="3" bestFit="1" customWidth="1"/>
    <col min="9507" max="9507" width="10" style="3" bestFit="1" customWidth="1"/>
    <col min="9508" max="9508" width="9" style="3" bestFit="1" customWidth="1"/>
    <col min="9509" max="9509" width="10" style="3" bestFit="1" customWidth="1"/>
    <col min="9510" max="9510" width="10.625" style="3" bestFit="1" customWidth="1"/>
    <col min="9511" max="9511" width="5.625" style="3" bestFit="1" customWidth="1"/>
    <col min="9512" max="9512" width="8" style="3" bestFit="1" customWidth="1"/>
    <col min="9513" max="9513" width="9.25" style="3" bestFit="1" customWidth="1"/>
    <col min="9514" max="9514" width="14" style="3" bestFit="1" customWidth="1"/>
    <col min="9515" max="9516" width="8" style="3" bestFit="1" customWidth="1"/>
    <col min="9517" max="9517" width="6.75" style="3" bestFit="1" customWidth="1"/>
    <col min="9518" max="9741" width="9" style="3"/>
    <col min="9742" max="9742" width="2" style="3" customWidth="1"/>
    <col min="9743" max="9743" width="4.25" style="3" bestFit="1" customWidth="1"/>
    <col min="9744" max="9744" width="10.625" style="3" bestFit="1" customWidth="1"/>
    <col min="9745" max="9745" width="16" style="3" bestFit="1" customWidth="1"/>
    <col min="9746" max="9746" width="7.75" style="3" bestFit="1" customWidth="1"/>
    <col min="9747" max="9747" width="9" style="3" bestFit="1" customWidth="1"/>
    <col min="9748" max="9748" width="10.625" style="3" bestFit="1" customWidth="1"/>
    <col min="9749" max="9749" width="9.75" style="3" bestFit="1" customWidth="1"/>
    <col min="9750" max="9750" width="11.25" style="3" bestFit="1" customWidth="1"/>
    <col min="9751" max="9751" width="10.625" style="3" bestFit="1" customWidth="1"/>
    <col min="9752" max="9752" width="7.75" style="3" bestFit="1" customWidth="1"/>
    <col min="9753" max="9753" width="8" style="3" bestFit="1" customWidth="1"/>
    <col min="9754" max="9754" width="5.625" style="3" bestFit="1" customWidth="1"/>
    <col min="9755" max="9755" width="6.375" style="3" bestFit="1" customWidth="1"/>
    <col min="9756" max="9756" width="6.75" style="3" bestFit="1" customWidth="1"/>
    <col min="9757" max="9757" width="8" style="3" bestFit="1" customWidth="1"/>
    <col min="9758" max="9758" width="7.75" style="3" bestFit="1" customWidth="1"/>
    <col min="9759" max="9760" width="8" style="3" bestFit="1" customWidth="1"/>
    <col min="9761" max="9762" width="8.5" style="3" bestFit="1" customWidth="1"/>
    <col min="9763" max="9763" width="10" style="3" bestFit="1" customWidth="1"/>
    <col min="9764" max="9764" width="9" style="3" bestFit="1" customWidth="1"/>
    <col min="9765" max="9765" width="10" style="3" bestFit="1" customWidth="1"/>
    <col min="9766" max="9766" width="10.625" style="3" bestFit="1" customWidth="1"/>
    <col min="9767" max="9767" width="5.625" style="3" bestFit="1" customWidth="1"/>
    <col min="9768" max="9768" width="8" style="3" bestFit="1" customWidth="1"/>
    <col min="9769" max="9769" width="9.25" style="3" bestFit="1" customWidth="1"/>
    <col min="9770" max="9770" width="14" style="3" bestFit="1" customWidth="1"/>
    <col min="9771" max="9772" width="8" style="3" bestFit="1" customWidth="1"/>
    <col min="9773" max="9773" width="6.75" style="3" bestFit="1" customWidth="1"/>
    <col min="9774" max="9997" width="9" style="3"/>
    <col min="9998" max="9998" width="2" style="3" customWidth="1"/>
    <col min="9999" max="9999" width="4.25" style="3" bestFit="1" customWidth="1"/>
    <col min="10000" max="10000" width="10.625" style="3" bestFit="1" customWidth="1"/>
    <col min="10001" max="10001" width="16" style="3" bestFit="1" customWidth="1"/>
    <col min="10002" max="10002" width="7.75" style="3" bestFit="1" customWidth="1"/>
    <col min="10003" max="10003" width="9" style="3" bestFit="1" customWidth="1"/>
    <col min="10004" max="10004" width="10.625" style="3" bestFit="1" customWidth="1"/>
    <col min="10005" max="10005" width="9.75" style="3" bestFit="1" customWidth="1"/>
    <col min="10006" max="10006" width="11.25" style="3" bestFit="1" customWidth="1"/>
    <col min="10007" max="10007" width="10.625" style="3" bestFit="1" customWidth="1"/>
    <col min="10008" max="10008" width="7.75" style="3" bestFit="1" customWidth="1"/>
    <col min="10009" max="10009" width="8" style="3" bestFit="1" customWidth="1"/>
    <col min="10010" max="10010" width="5.625" style="3" bestFit="1" customWidth="1"/>
    <col min="10011" max="10011" width="6.375" style="3" bestFit="1" customWidth="1"/>
    <col min="10012" max="10012" width="6.75" style="3" bestFit="1" customWidth="1"/>
    <col min="10013" max="10013" width="8" style="3" bestFit="1" customWidth="1"/>
    <col min="10014" max="10014" width="7.75" style="3" bestFit="1" customWidth="1"/>
    <col min="10015" max="10016" width="8" style="3" bestFit="1" customWidth="1"/>
    <col min="10017" max="10018" width="8.5" style="3" bestFit="1" customWidth="1"/>
    <col min="10019" max="10019" width="10" style="3" bestFit="1" customWidth="1"/>
    <col min="10020" max="10020" width="9" style="3" bestFit="1" customWidth="1"/>
    <col min="10021" max="10021" width="10" style="3" bestFit="1" customWidth="1"/>
    <col min="10022" max="10022" width="10.625" style="3" bestFit="1" customWidth="1"/>
    <col min="10023" max="10023" width="5.625" style="3" bestFit="1" customWidth="1"/>
    <col min="10024" max="10024" width="8" style="3" bestFit="1" customWidth="1"/>
    <col min="10025" max="10025" width="9.25" style="3" bestFit="1" customWidth="1"/>
    <col min="10026" max="10026" width="14" style="3" bestFit="1" customWidth="1"/>
    <col min="10027" max="10028" width="8" style="3" bestFit="1" customWidth="1"/>
    <col min="10029" max="10029" width="6.75" style="3" bestFit="1" customWidth="1"/>
    <col min="10030" max="10253" width="9" style="3"/>
    <col min="10254" max="10254" width="2" style="3" customWidth="1"/>
    <col min="10255" max="10255" width="4.25" style="3" bestFit="1" customWidth="1"/>
    <col min="10256" max="10256" width="10.625" style="3" bestFit="1" customWidth="1"/>
    <col min="10257" max="10257" width="16" style="3" bestFit="1" customWidth="1"/>
    <col min="10258" max="10258" width="7.75" style="3" bestFit="1" customWidth="1"/>
    <col min="10259" max="10259" width="9" style="3" bestFit="1" customWidth="1"/>
    <col min="10260" max="10260" width="10.625" style="3" bestFit="1" customWidth="1"/>
    <col min="10261" max="10261" width="9.75" style="3" bestFit="1" customWidth="1"/>
    <col min="10262" max="10262" width="11.25" style="3" bestFit="1" customWidth="1"/>
    <col min="10263" max="10263" width="10.625" style="3" bestFit="1" customWidth="1"/>
    <col min="10264" max="10264" width="7.75" style="3" bestFit="1" customWidth="1"/>
    <col min="10265" max="10265" width="8" style="3" bestFit="1" customWidth="1"/>
    <col min="10266" max="10266" width="5.625" style="3" bestFit="1" customWidth="1"/>
    <col min="10267" max="10267" width="6.375" style="3" bestFit="1" customWidth="1"/>
    <col min="10268" max="10268" width="6.75" style="3" bestFit="1" customWidth="1"/>
    <col min="10269" max="10269" width="8" style="3" bestFit="1" customWidth="1"/>
    <col min="10270" max="10270" width="7.75" style="3" bestFit="1" customWidth="1"/>
    <col min="10271" max="10272" width="8" style="3" bestFit="1" customWidth="1"/>
    <col min="10273" max="10274" width="8.5" style="3" bestFit="1" customWidth="1"/>
    <col min="10275" max="10275" width="10" style="3" bestFit="1" customWidth="1"/>
    <col min="10276" max="10276" width="9" style="3" bestFit="1" customWidth="1"/>
    <col min="10277" max="10277" width="10" style="3" bestFit="1" customWidth="1"/>
    <col min="10278" max="10278" width="10.625" style="3" bestFit="1" customWidth="1"/>
    <col min="10279" max="10279" width="5.625" style="3" bestFit="1" customWidth="1"/>
    <col min="10280" max="10280" width="8" style="3" bestFit="1" customWidth="1"/>
    <col min="10281" max="10281" width="9.25" style="3" bestFit="1" customWidth="1"/>
    <col min="10282" max="10282" width="14" style="3" bestFit="1" customWidth="1"/>
    <col min="10283" max="10284" width="8" style="3" bestFit="1" customWidth="1"/>
    <col min="10285" max="10285" width="6.75" style="3" bestFit="1" customWidth="1"/>
    <col min="10286" max="10509" width="9" style="3"/>
    <col min="10510" max="10510" width="2" style="3" customWidth="1"/>
    <col min="10511" max="10511" width="4.25" style="3" bestFit="1" customWidth="1"/>
    <col min="10512" max="10512" width="10.625" style="3" bestFit="1" customWidth="1"/>
    <col min="10513" max="10513" width="16" style="3" bestFit="1" customWidth="1"/>
    <col min="10514" max="10514" width="7.75" style="3" bestFit="1" customWidth="1"/>
    <col min="10515" max="10515" width="9" style="3" bestFit="1" customWidth="1"/>
    <col min="10516" max="10516" width="10.625" style="3" bestFit="1" customWidth="1"/>
    <col min="10517" max="10517" width="9.75" style="3" bestFit="1" customWidth="1"/>
    <col min="10518" max="10518" width="11.25" style="3" bestFit="1" customWidth="1"/>
    <col min="10519" max="10519" width="10.625" style="3" bestFit="1" customWidth="1"/>
    <col min="10520" max="10520" width="7.75" style="3" bestFit="1" customWidth="1"/>
    <col min="10521" max="10521" width="8" style="3" bestFit="1" customWidth="1"/>
    <col min="10522" max="10522" width="5.625" style="3" bestFit="1" customWidth="1"/>
    <col min="10523" max="10523" width="6.375" style="3" bestFit="1" customWidth="1"/>
    <col min="10524" max="10524" width="6.75" style="3" bestFit="1" customWidth="1"/>
    <col min="10525" max="10525" width="8" style="3" bestFit="1" customWidth="1"/>
    <col min="10526" max="10526" width="7.75" style="3" bestFit="1" customWidth="1"/>
    <col min="10527" max="10528" width="8" style="3" bestFit="1" customWidth="1"/>
    <col min="10529" max="10530" width="8.5" style="3" bestFit="1" customWidth="1"/>
    <col min="10531" max="10531" width="10" style="3" bestFit="1" customWidth="1"/>
    <col min="10532" max="10532" width="9" style="3" bestFit="1" customWidth="1"/>
    <col min="10533" max="10533" width="10" style="3" bestFit="1" customWidth="1"/>
    <col min="10534" max="10534" width="10.625" style="3" bestFit="1" customWidth="1"/>
    <col min="10535" max="10535" width="5.625" style="3" bestFit="1" customWidth="1"/>
    <col min="10536" max="10536" width="8" style="3" bestFit="1" customWidth="1"/>
    <col min="10537" max="10537" width="9.25" style="3" bestFit="1" customWidth="1"/>
    <col min="10538" max="10538" width="14" style="3" bestFit="1" customWidth="1"/>
    <col min="10539" max="10540" width="8" style="3" bestFit="1" customWidth="1"/>
    <col min="10541" max="10541" width="6.75" style="3" bestFit="1" customWidth="1"/>
    <col min="10542" max="10765" width="9" style="3"/>
    <col min="10766" max="10766" width="2" style="3" customWidth="1"/>
    <col min="10767" max="10767" width="4.25" style="3" bestFit="1" customWidth="1"/>
    <col min="10768" max="10768" width="10.625" style="3" bestFit="1" customWidth="1"/>
    <col min="10769" max="10769" width="16" style="3" bestFit="1" customWidth="1"/>
    <col min="10770" max="10770" width="7.75" style="3" bestFit="1" customWidth="1"/>
    <col min="10771" max="10771" width="9" style="3" bestFit="1" customWidth="1"/>
    <col min="10772" max="10772" width="10.625" style="3" bestFit="1" customWidth="1"/>
    <col min="10773" max="10773" width="9.75" style="3" bestFit="1" customWidth="1"/>
    <col min="10774" max="10774" width="11.25" style="3" bestFit="1" customWidth="1"/>
    <col min="10775" max="10775" width="10.625" style="3" bestFit="1" customWidth="1"/>
    <col min="10776" max="10776" width="7.75" style="3" bestFit="1" customWidth="1"/>
    <col min="10777" max="10777" width="8" style="3" bestFit="1" customWidth="1"/>
    <col min="10778" max="10778" width="5.625" style="3" bestFit="1" customWidth="1"/>
    <col min="10779" max="10779" width="6.375" style="3" bestFit="1" customWidth="1"/>
    <col min="10780" max="10780" width="6.75" style="3" bestFit="1" customWidth="1"/>
    <col min="10781" max="10781" width="8" style="3" bestFit="1" customWidth="1"/>
    <col min="10782" max="10782" width="7.75" style="3" bestFit="1" customWidth="1"/>
    <col min="10783" max="10784" width="8" style="3" bestFit="1" customWidth="1"/>
    <col min="10785" max="10786" width="8.5" style="3" bestFit="1" customWidth="1"/>
    <col min="10787" max="10787" width="10" style="3" bestFit="1" customWidth="1"/>
    <col min="10788" max="10788" width="9" style="3" bestFit="1" customWidth="1"/>
    <col min="10789" max="10789" width="10" style="3" bestFit="1" customWidth="1"/>
    <col min="10790" max="10790" width="10.625" style="3" bestFit="1" customWidth="1"/>
    <col min="10791" max="10791" width="5.625" style="3" bestFit="1" customWidth="1"/>
    <col min="10792" max="10792" width="8" style="3" bestFit="1" customWidth="1"/>
    <col min="10793" max="10793" width="9.25" style="3" bestFit="1" customWidth="1"/>
    <col min="10794" max="10794" width="14" style="3" bestFit="1" customWidth="1"/>
    <col min="10795" max="10796" width="8" style="3" bestFit="1" customWidth="1"/>
    <col min="10797" max="10797" width="6.75" style="3" bestFit="1" customWidth="1"/>
    <col min="10798" max="11021" width="9" style="3"/>
    <col min="11022" max="11022" width="2" style="3" customWidth="1"/>
    <col min="11023" max="11023" width="4.25" style="3" bestFit="1" customWidth="1"/>
    <col min="11024" max="11024" width="10.625" style="3" bestFit="1" customWidth="1"/>
    <col min="11025" max="11025" width="16" style="3" bestFit="1" customWidth="1"/>
    <col min="11026" max="11026" width="7.75" style="3" bestFit="1" customWidth="1"/>
    <col min="11027" max="11027" width="9" style="3" bestFit="1" customWidth="1"/>
    <col min="11028" max="11028" width="10.625" style="3" bestFit="1" customWidth="1"/>
    <col min="11029" max="11029" width="9.75" style="3" bestFit="1" customWidth="1"/>
    <col min="11030" max="11030" width="11.25" style="3" bestFit="1" customWidth="1"/>
    <col min="11031" max="11031" width="10.625" style="3" bestFit="1" customWidth="1"/>
    <col min="11032" max="11032" width="7.75" style="3" bestFit="1" customWidth="1"/>
    <col min="11033" max="11033" width="8" style="3" bestFit="1" customWidth="1"/>
    <col min="11034" max="11034" width="5.625" style="3" bestFit="1" customWidth="1"/>
    <col min="11035" max="11035" width="6.375" style="3" bestFit="1" customWidth="1"/>
    <col min="11036" max="11036" width="6.75" style="3" bestFit="1" customWidth="1"/>
    <col min="11037" max="11037" width="8" style="3" bestFit="1" customWidth="1"/>
    <col min="11038" max="11038" width="7.75" style="3" bestFit="1" customWidth="1"/>
    <col min="11039" max="11040" width="8" style="3" bestFit="1" customWidth="1"/>
    <col min="11041" max="11042" width="8.5" style="3" bestFit="1" customWidth="1"/>
    <col min="11043" max="11043" width="10" style="3" bestFit="1" customWidth="1"/>
    <col min="11044" max="11044" width="9" style="3" bestFit="1" customWidth="1"/>
    <col min="11045" max="11045" width="10" style="3" bestFit="1" customWidth="1"/>
    <col min="11046" max="11046" width="10.625" style="3" bestFit="1" customWidth="1"/>
    <col min="11047" max="11047" width="5.625" style="3" bestFit="1" customWidth="1"/>
    <col min="11048" max="11048" width="8" style="3" bestFit="1" customWidth="1"/>
    <col min="11049" max="11049" width="9.25" style="3" bestFit="1" customWidth="1"/>
    <col min="11050" max="11050" width="14" style="3" bestFit="1" customWidth="1"/>
    <col min="11051" max="11052" width="8" style="3" bestFit="1" customWidth="1"/>
    <col min="11053" max="11053" width="6.75" style="3" bestFit="1" customWidth="1"/>
    <col min="11054" max="11277" width="9" style="3"/>
    <col min="11278" max="11278" width="2" style="3" customWidth="1"/>
    <col min="11279" max="11279" width="4.25" style="3" bestFit="1" customWidth="1"/>
    <col min="11280" max="11280" width="10.625" style="3" bestFit="1" customWidth="1"/>
    <col min="11281" max="11281" width="16" style="3" bestFit="1" customWidth="1"/>
    <col min="11282" max="11282" width="7.75" style="3" bestFit="1" customWidth="1"/>
    <col min="11283" max="11283" width="9" style="3" bestFit="1" customWidth="1"/>
    <col min="11284" max="11284" width="10.625" style="3" bestFit="1" customWidth="1"/>
    <col min="11285" max="11285" width="9.75" style="3" bestFit="1" customWidth="1"/>
    <col min="11286" max="11286" width="11.25" style="3" bestFit="1" customWidth="1"/>
    <col min="11287" max="11287" width="10.625" style="3" bestFit="1" customWidth="1"/>
    <col min="11288" max="11288" width="7.75" style="3" bestFit="1" customWidth="1"/>
    <col min="11289" max="11289" width="8" style="3" bestFit="1" customWidth="1"/>
    <col min="11290" max="11290" width="5.625" style="3" bestFit="1" customWidth="1"/>
    <col min="11291" max="11291" width="6.375" style="3" bestFit="1" customWidth="1"/>
    <col min="11292" max="11292" width="6.75" style="3" bestFit="1" customWidth="1"/>
    <col min="11293" max="11293" width="8" style="3" bestFit="1" customWidth="1"/>
    <col min="11294" max="11294" width="7.75" style="3" bestFit="1" customWidth="1"/>
    <col min="11295" max="11296" width="8" style="3" bestFit="1" customWidth="1"/>
    <col min="11297" max="11298" width="8.5" style="3" bestFit="1" customWidth="1"/>
    <col min="11299" max="11299" width="10" style="3" bestFit="1" customWidth="1"/>
    <col min="11300" max="11300" width="9" style="3" bestFit="1" customWidth="1"/>
    <col min="11301" max="11301" width="10" style="3" bestFit="1" customWidth="1"/>
    <col min="11302" max="11302" width="10.625" style="3" bestFit="1" customWidth="1"/>
    <col min="11303" max="11303" width="5.625" style="3" bestFit="1" customWidth="1"/>
    <col min="11304" max="11304" width="8" style="3" bestFit="1" customWidth="1"/>
    <col min="11305" max="11305" width="9.25" style="3" bestFit="1" customWidth="1"/>
    <col min="11306" max="11306" width="14" style="3" bestFit="1" customWidth="1"/>
    <col min="11307" max="11308" width="8" style="3" bestFit="1" customWidth="1"/>
    <col min="11309" max="11309" width="6.75" style="3" bestFit="1" customWidth="1"/>
    <col min="11310" max="11533" width="9" style="3"/>
    <col min="11534" max="11534" width="2" style="3" customWidth="1"/>
    <col min="11535" max="11535" width="4.25" style="3" bestFit="1" customWidth="1"/>
    <col min="11536" max="11536" width="10.625" style="3" bestFit="1" customWidth="1"/>
    <col min="11537" max="11537" width="16" style="3" bestFit="1" customWidth="1"/>
    <col min="11538" max="11538" width="7.75" style="3" bestFit="1" customWidth="1"/>
    <col min="11539" max="11539" width="9" style="3" bestFit="1" customWidth="1"/>
    <col min="11540" max="11540" width="10.625" style="3" bestFit="1" customWidth="1"/>
    <col min="11541" max="11541" width="9.75" style="3" bestFit="1" customWidth="1"/>
    <col min="11542" max="11542" width="11.25" style="3" bestFit="1" customWidth="1"/>
    <col min="11543" max="11543" width="10.625" style="3" bestFit="1" customWidth="1"/>
    <col min="11544" max="11544" width="7.75" style="3" bestFit="1" customWidth="1"/>
    <col min="11545" max="11545" width="8" style="3" bestFit="1" customWidth="1"/>
    <col min="11546" max="11546" width="5.625" style="3" bestFit="1" customWidth="1"/>
    <col min="11547" max="11547" width="6.375" style="3" bestFit="1" customWidth="1"/>
    <col min="11548" max="11548" width="6.75" style="3" bestFit="1" customWidth="1"/>
    <col min="11549" max="11549" width="8" style="3" bestFit="1" customWidth="1"/>
    <col min="11550" max="11550" width="7.75" style="3" bestFit="1" customWidth="1"/>
    <col min="11551" max="11552" width="8" style="3" bestFit="1" customWidth="1"/>
    <col min="11553" max="11554" width="8.5" style="3" bestFit="1" customWidth="1"/>
    <col min="11555" max="11555" width="10" style="3" bestFit="1" customWidth="1"/>
    <col min="11556" max="11556" width="9" style="3" bestFit="1" customWidth="1"/>
    <col min="11557" max="11557" width="10" style="3" bestFit="1" customWidth="1"/>
    <col min="11558" max="11558" width="10.625" style="3" bestFit="1" customWidth="1"/>
    <col min="11559" max="11559" width="5.625" style="3" bestFit="1" customWidth="1"/>
    <col min="11560" max="11560" width="8" style="3" bestFit="1" customWidth="1"/>
    <col min="11561" max="11561" width="9.25" style="3" bestFit="1" customWidth="1"/>
    <col min="11562" max="11562" width="14" style="3" bestFit="1" customWidth="1"/>
    <col min="11563" max="11564" width="8" style="3" bestFit="1" customWidth="1"/>
    <col min="11565" max="11565" width="6.75" style="3" bestFit="1" customWidth="1"/>
    <col min="11566" max="11789" width="9" style="3"/>
    <col min="11790" max="11790" width="2" style="3" customWidth="1"/>
    <col min="11791" max="11791" width="4.25" style="3" bestFit="1" customWidth="1"/>
    <col min="11792" max="11792" width="10.625" style="3" bestFit="1" customWidth="1"/>
    <col min="11793" max="11793" width="16" style="3" bestFit="1" customWidth="1"/>
    <col min="11794" max="11794" width="7.75" style="3" bestFit="1" customWidth="1"/>
    <col min="11795" max="11795" width="9" style="3" bestFit="1" customWidth="1"/>
    <col min="11796" max="11796" width="10.625" style="3" bestFit="1" customWidth="1"/>
    <col min="11797" max="11797" width="9.75" style="3" bestFit="1" customWidth="1"/>
    <col min="11798" max="11798" width="11.25" style="3" bestFit="1" customWidth="1"/>
    <col min="11799" max="11799" width="10.625" style="3" bestFit="1" customWidth="1"/>
    <col min="11800" max="11800" width="7.75" style="3" bestFit="1" customWidth="1"/>
    <col min="11801" max="11801" width="8" style="3" bestFit="1" customWidth="1"/>
    <col min="11802" max="11802" width="5.625" style="3" bestFit="1" customWidth="1"/>
    <col min="11803" max="11803" width="6.375" style="3" bestFit="1" customWidth="1"/>
    <col min="11804" max="11804" width="6.75" style="3" bestFit="1" customWidth="1"/>
    <col min="11805" max="11805" width="8" style="3" bestFit="1" customWidth="1"/>
    <col min="11806" max="11806" width="7.75" style="3" bestFit="1" customWidth="1"/>
    <col min="11807" max="11808" width="8" style="3" bestFit="1" customWidth="1"/>
    <col min="11809" max="11810" width="8.5" style="3" bestFit="1" customWidth="1"/>
    <col min="11811" max="11811" width="10" style="3" bestFit="1" customWidth="1"/>
    <col min="11812" max="11812" width="9" style="3" bestFit="1" customWidth="1"/>
    <col min="11813" max="11813" width="10" style="3" bestFit="1" customWidth="1"/>
    <col min="11814" max="11814" width="10.625" style="3" bestFit="1" customWidth="1"/>
    <col min="11815" max="11815" width="5.625" style="3" bestFit="1" customWidth="1"/>
    <col min="11816" max="11816" width="8" style="3" bestFit="1" customWidth="1"/>
    <col min="11817" max="11817" width="9.25" style="3" bestFit="1" customWidth="1"/>
    <col min="11818" max="11818" width="14" style="3" bestFit="1" customWidth="1"/>
    <col min="11819" max="11820" width="8" style="3" bestFit="1" customWidth="1"/>
    <col min="11821" max="11821" width="6.75" style="3" bestFit="1" customWidth="1"/>
    <col min="11822" max="12045" width="9" style="3"/>
    <col min="12046" max="12046" width="2" style="3" customWidth="1"/>
    <col min="12047" max="12047" width="4.25" style="3" bestFit="1" customWidth="1"/>
    <col min="12048" max="12048" width="10.625" style="3" bestFit="1" customWidth="1"/>
    <col min="12049" max="12049" width="16" style="3" bestFit="1" customWidth="1"/>
    <col min="12050" max="12050" width="7.75" style="3" bestFit="1" customWidth="1"/>
    <col min="12051" max="12051" width="9" style="3" bestFit="1" customWidth="1"/>
    <col min="12052" max="12052" width="10.625" style="3" bestFit="1" customWidth="1"/>
    <col min="12053" max="12053" width="9.75" style="3" bestFit="1" customWidth="1"/>
    <col min="12054" max="12054" width="11.25" style="3" bestFit="1" customWidth="1"/>
    <col min="12055" max="12055" width="10.625" style="3" bestFit="1" customWidth="1"/>
    <col min="12056" max="12056" width="7.75" style="3" bestFit="1" customWidth="1"/>
    <col min="12057" max="12057" width="8" style="3" bestFit="1" customWidth="1"/>
    <col min="12058" max="12058" width="5.625" style="3" bestFit="1" customWidth="1"/>
    <col min="12059" max="12059" width="6.375" style="3" bestFit="1" customWidth="1"/>
    <col min="12060" max="12060" width="6.75" style="3" bestFit="1" customWidth="1"/>
    <col min="12061" max="12061" width="8" style="3" bestFit="1" customWidth="1"/>
    <col min="12062" max="12062" width="7.75" style="3" bestFit="1" customWidth="1"/>
    <col min="12063" max="12064" width="8" style="3" bestFit="1" customWidth="1"/>
    <col min="12065" max="12066" width="8.5" style="3" bestFit="1" customWidth="1"/>
    <col min="12067" max="12067" width="10" style="3" bestFit="1" customWidth="1"/>
    <col min="12068" max="12068" width="9" style="3" bestFit="1" customWidth="1"/>
    <col min="12069" max="12069" width="10" style="3" bestFit="1" customWidth="1"/>
    <col min="12070" max="12070" width="10.625" style="3" bestFit="1" customWidth="1"/>
    <col min="12071" max="12071" width="5.625" style="3" bestFit="1" customWidth="1"/>
    <col min="12072" max="12072" width="8" style="3" bestFit="1" customWidth="1"/>
    <col min="12073" max="12073" width="9.25" style="3" bestFit="1" customWidth="1"/>
    <col min="12074" max="12074" width="14" style="3" bestFit="1" customWidth="1"/>
    <col min="12075" max="12076" width="8" style="3" bestFit="1" customWidth="1"/>
    <col min="12077" max="12077" width="6.75" style="3" bestFit="1" customWidth="1"/>
    <col min="12078" max="12301" width="9" style="3"/>
    <col min="12302" max="12302" width="2" style="3" customWidth="1"/>
    <col min="12303" max="12303" width="4.25" style="3" bestFit="1" customWidth="1"/>
    <col min="12304" max="12304" width="10.625" style="3" bestFit="1" customWidth="1"/>
    <col min="12305" max="12305" width="16" style="3" bestFit="1" customWidth="1"/>
    <col min="12306" max="12306" width="7.75" style="3" bestFit="1" customWidth="1"/>
    <col min="12307" max="12307" width="9" style="3" bestFit="1" customWidth="1"/>
    <col min="12308" max="12308" width="10.625" style="3" bestFit="1" customWidth="1"/>
    <col min="12309" max="12309" width="9.75" style="3" bestFit="1" customWidth="1"/>
    <col min="12310" max="12310" width="11.25" style="3" bestFit="1" customWidth="1"/>
    <col min="12311" max="12311" width="10.625" style="3" bestFit="1" customWidth="1"/>
    <col min="12312" max="12312" width="7.75" style="3" bestFit="1" customWidth="1"/>
    <col min="12313" max="12313" width="8" style="3" bestFit="1" customWidth="1"/>
    <col min="12314" max="12314" width="5.625" style="3" bestFit="1" customWidth="1"/>
    <col min="12315" max="12315" width="6.375" style="3" bestFit="1" customWidth="1"/>
    <col min="12316" max="12316" width="6.75" style="3" bestFit="1" customWidth="1"/>
    <col min="12317" max="12317" width="8" style="3" bestFit="1" customWidth="1"/>
    <col min="12318" max="12318" width="7.75" style="3" bestFit="1" customWidth="1"/>
    <col min="12319" max="12320" width="8" style="3" bestFit="1" customWidth="1"/>
    <col min="12321" max="12322" width="8.5" style="3" bestFit="1" customWidth="1"/>
    <col min="12323" max="12323" width="10" style="3" bestFit="1" customWidth="1"/>
    <col min="12324" max="12324" width="9" style="3" bestFit="1" customWidth="1"/>
    <col min="12325" max="12325" width="10" style="3" bestFit="1" customWidth="1"/>
    <col min="12326" max="12326" width="10.625" style="3" bestFit="1" customWidth="1"/>
    <col min="12327" max="12327" width="5.625" style="3" bestFit="1" customWidth="1"/>
    <col min="12328" max="12328" width="8" style="3" bestFit="1" customWidth="1"/>
    <col min="12329" max="12329" width="9.25" style="3" bestFit="1" customWidth="1"/>
    <col min="12330" max="12330" width="14" style="3" bestFit="1" customWidth="1"/>
    <col min="12331" max="12332" width="8" style="3" bestFit="1" customWidth="1"/>
    <col min="12333" max="12333" width="6.75" style="3" bestFit="1" customWidth="1"/>
    <col min="12334" max="12557" width="9" style="3"/>
    <col min="12558" max="12558" width="2" style="3" customWidth="1"/>
    <col min="12559" max="12559" width="4.25" style="3" bestFit="1" customWidth="1"/>
    <col min="12560" max="12560" width="10.625" style="3" bestFit="1" customWidth="1"/>
    <col min="12561" max="12561" width="16" style="3" bestFit="1" customWidth="1"/>
    <col min="12562" max="12562" width="7.75" style="3" bestFit="1" customWidth="1"/>
    <col min="12563" max="12563" width="9" style="3" bestFit="1" customWidth="1"/>
    <col min="12564" max="12564" width="10.625" style="3" bestFit="1" customWidth="1"/>
    <col min="12565" max="12565" width="9.75" style="3" bestFit="1" customWidth="1"/>
    <col min="12566" max="12566" width="11.25" style="3" bestFit="1" customWidth="1"/>
    <col min="12567" max="12567" width="10.625" style="3" bestFit="1" customWidth="1"/>
    <col min="12568" max="12568" width="7.75" style="3" bestFit="1" customWidth="1"/>
    <col min="12569" max="12569" width="8" style="3" bestFit="1" customWidth="1"/>
    <col min="12570" max="12570" width="5.625" style="3" bestFit="1" customWidth="1"/>
    <col min="12571" max="12571" width="6.375" style="3" bestFit="1" customWidth="1"/>
    <col min="12572" max="12572" width="6.75" style="3" bestFit="1" customWidth="1"/>
    <col min="12573" max="12573" width="8" style="3" bestFit="1" customWidth="1"/>
    <col min="12574" max="12574" width="7.75" style="3" bestFit="1" customWidth="1"/>
    <col min="12575" max="12576" width="8" style="3" bestFit="1" customWidth="1"/>
    <col min="12577" max="12578" width="8.5" style="3" bestFit="1" customWidth="1"/>
    <col min="12579" max="12579" width="10" style="3" bestFit="1" customWidth="1"/>
    <col min="12580" max="12580" width="9" style="3" bestFit="1" customWidth="1"/>
    <col min="12581" max="12581" width="10" style="3" bestFit="1" customWidth="1"/>
    <col min="12582" max="12582" width="10.625" style="3" bestFit="1" customWidth="1"/>
    <col min="12583" max="12583" width="5.625" style="3" bestFit="1" customWidth="1"/>
    <col min="12584" max="12584" width="8" style="3" bestFit="1" customWidth="1"/>
    <col min="12585" max="12585" width="9.25" style="3" bestFit="1" customWidth="1"/>
    <col min="12586" max="12586" width="14" style="3" bestFit="1" customWidth="1"/>
    <col min="12587" max="12588" width="8" style="3" bestFit="1" customWidth="1"/>
    <col min="12589" max="12589" width="6.75" style="3" bestFit="1" customWidth="1"/>
    <col min="12590" max="12813" width="9" style="3"/>
    <col min="12814" max="12814" width="2" style="3" customWidth="1"/>
    <col min="12815" max="12815" width="4.25" style="3" bestFit="1" customWidth="1"/>
    <col min="12816" max="12816" width="10.625" style="3" bestFit="1" customWidth="1"/>
    <col min="12817" max="12817" width="16" style="3" bestFit="1" customWidth="1"/>
    <col min="12818" max="12818" width="7.75" style="3" bestFit="1" customWidth="1"/>
    <col min="12819" max="12819" width="9" style="3" bestFit="1" customWidth="1"/>
    <col min="12820" max="12820" width="10.625" style="3" bestFit="1" customWidth="1"/>
    <col min="12821" max="12821" width="9.75" style="3" bestFit="1" customWidth="1"/>
    <col min="12822" max="12822" width="11.25" style="3" bestFit="1" customWidth="1"/>
    <col min="12823" max="12823" width="10.625" style="3" bestFit="1" customWidth="1"/>
    <col min="12824" max="12824" width="7.75" style="3" bestFit="1" customWidth="1"/>
    <col min="12825" max="12825" width="8" style="3" bestFit="1" customWidth="1"/>
    <col min="12826" max="12826" width="5.625" style="3" bestFit="1" customWidth="1"/>
    <col min="12827" max="12827" width="6.375" style="3" bestFit="1" customWidth="1"/>
    <col min="12828" max="12828" width="6.75" style="3" bestFit="1" customWidth="1"/>
    <col min="12829" max="12829" width="8" style="3" bestFit="1" customWidth="1"/>
    <col min="12830" max="12830" width="7.75" style="3" bestFit="1" customWidth="1"/>
    <col min="12831" max="12832" width="8" style="3" bestFit="1" customWidth="1"/>
    <col min="12833" max="12834" width="8.5" style="3" bestFit="1" customWidth="1"/>
    <col min="12835" max="12835" width="10" style="3" bestFit="1" customWidth="1"/>
    <col min="12836" max="12836" width="9" style="3" bestFit="1" customWidth="1"/>
    <col min="12837" max="12837" width="10" style="3" bestFit="1" customWidth="1"/>
    <col min="12838" max="12838" width="10.625" style="3" bestFit="1" customWidth="1"/>
    <col min="12839" max="12839" width="5.625" style="3" bestFit="1" customWidth="1"/>
    <col min="12840" max="12840" width="8" style="3" bestFit="1" customWidth="1"/>
    <col min="12841" max="12841" width="9.25" style="3" bestFit="1" customWidth="1"/>
    <col min="12842" max="12842" width="14" style="3" bestFit="1" customWidth="1"/>
    <col min="12843" max="12844" width="8" style="3" bestFit="1" customWidth="1"/>
    <col min="12845" max="12845" width="6.75" style="3" bestFit="1" customWidth="1"/>
    <col min="12846" max="13069" width="9" style="3"/>
    <col min="13070" max="13070" width="2" style="3" customWidth="1"/>
    <col min="13071" max="13071" width="4.25" style="3" bestFit="1" customWidth="1"/>
    <col min="13072" max="13072" width="10.625" style="3" bestFit="1" customWidth="1"/>
    <col min="13073" max="13073" width="16" style="3" bestFit="1" customWidth="1"/>
    <col min="13074" max="13074" width="7.75" style="3" bestFit="1" customWidth="1"/>
    <col min="13075" max="13075" width="9" style="3" bestFit="1" customWidth="1"/>
    <col min="13076" max="13076" width="10.625" style="3" bestFit="1" customWidth="1"/>
    <col min="13077" max="13077" width="9.75" style="3" bestFit="1" customWidth="1"/>
    <col min="13078" max="13078" width="11.25" style="3" bestFit="1" customWidth="1"/>
    <col min="13079" max="13079" width="10.625" style="3" bestFit="1" customWidth="1"/>
    <col min="13080" max="13080" width="7.75" style="3" bestFit="1" customWidth="1"/>
    <col min="13081" max="13081" width="8" style="3" bestFit="1" customWidth="1"/>
    <col min="13082" max="13082" width="5.625" style="3" bestFit="1" customWidth="1"/>
    <col min="13083" max="13083" width="6.375" style="3" bestFit="1" customWidth="1"/>
    <col min="13084" max="13084" width="6.75" style="3" bestFit="1" customWidth="1"/>
    <col min="13085" max="13085" width="8" style="3" bestFit="1" customWidth="1"/>
    <col min="13086" max="13086" width="7.75" style="3" bestFit="1" customWidth="1"/>
    <col min="13087" max="13088" width="8" style="3" bestFit="1" customWidth="1"/>
    <col min="13089" max="13090" width="8.5" style="3" bestFit="1" customWidth="1"/>
    <col min="13091" max="13091" width="10" style="3" bestFit="1" customWidth="1"/>
    <col min="13092" max="13092" width="9" style="3" bestFit="1" customWidth="1"/>
    <col min="13093" max="13093" width="10" style="3" bestFit="1" customWidth="1"/>
    <col min="13094" max="13094" width="10.625" style="3" bestFit="1" customWidth="1"/>
    <col min="13095" max="13095" width="5.625" style="3" bestFit="1" customWidth="1"/>
    <col min="13096" max="13096" width="8" style="3" bestFit="1" customWidth="1"/>
    <col min="13097" max="13097" width="9.25" style="3" bestFit="1" customWidth="1"/>
    <col min="13098" max="13098" width="14" style="3" bestFit="1" customWidth="1"/>
    <col min="13099" max="13100" width="8" style="3" bestFit="1" customWidth="1"/>
    <col min="13101" max="13101" width="6.75" style="3" bestFit="1" customWidth="1"/>
    <col min="13102" max="13325" width="9" style="3"/>
    <col min="13326" max="13326" width="2" style="3" customWidth="1"/>
    <col min="13327" max="13327" width="4.25" style="3" bestFit="1" customWidth="1"/>
    <col min="13328" max="13328" width="10.625" style="3" bestFit="1" customWidth="1"/>
    <col min="13329" max="13329" width="16" style="3" bestFit="1" customWidth="1"/>
    <col min="13330" max="13330" width="7.75" style="3" bestFit="1" customWidth="1"/>
    <col min="13331" max="13331" width="9" style="3" bestFit="1" customWidth="1"/>
    <col min="13332" max="13332" width="10.625" style="3" bestFit="1" customWidth="1"/>
    <col min="13333" max="13333" width="9.75" style="3" bestFit="1" customWidth="1"/>
    <col min="13334" max="13334" width="11.25" style="3" bestFit="1" customWidth="1"/>
    <col min="13335" max="13335" width="10.625" style="3" bestFit="1" customWidth="1"/>
    <col min="13336" max="13336" width="7.75" style="3" bestFit="1" customWidth="1"/>
    <col min="13337" max="13337" width="8" style="3" bestFit="1" customWidth="1"/>
    <col min="13338" max="13338" width="5.625" style="3" bestFit="1" customWidth="1"/>
    <col min="13339" max="13339" width="6.375" style="3" bestFit="1" customWidth="1"/>
    <col min="13340" max="13340" width="6.75" style="3" bestFit="1" customWidth="1"/>
    <col min="13341" max="13341" width="8" style="3" bestFit="1" customWidth="1"/>
    <col min="13342" max="13342" width="7.75" style="3" bestFit="1" customWidth="1"/>
    <col min="13343" max="13344" width="8" style="3" bestFit="1" customWidth="1"/>
    <col min="13345" max="13346" width="8.5" style="3" bestFit="1" customWidth="1"/>
    <col min="13347" max="13347" width="10" style="3" bestFit="1" customWidth="1"/>
    <col min="13348" max="13348" width="9" style="3" bestFit="1" customWidth="1"/>
    <col min="13349" max="13349" width="10" style="3" bestFit="1" customWidth="1"/>
    <col min="13350" max="13350" width="10.625" style="3" bestFit="1" customWidth="1"/>
    <col min="13351" max="13351" width="5.625" style="3" bestFit="1" customWidth="1"/>
    <col min="13352" max="13352" width="8" style="3" bestFit="1" customWidth="1"/>
    <col min="13353" max="13353" width="9.25" style="3" bestFit="1" customWidth="1"/>
    <col min="13354" max="13354" width="14" style="3" bestFit="1" customWidth="1"/>
    <col min="13355" max="13356" width="8" style="3" bestFit="1" customWidth="1"/>
    <col min="13357" max="13357" width="6.75" style="3" bestFit="1" customWidth="1"/>
    <col min="13358" max="13581" width="9" style="3"/>
    <col min="13582" max="13582" width="2" style="3" customWidth="1"/>
    <col min="13583" max="13583" width="4.25" style="3" bestFit="1" customWidth="1"/>
    <col min="13584" max="13584" width="10.625" style="3" bestFit="1" customWidth="1"/>
    <col min="13585" max="13585" width="16" style="3" bestFit="1" customWidth="1"/>
    <col min="13586" max="13586" width="7.75" style="3" bestFit="1" customWidth="1"/>
    <col min="13587" max="13587" width="9" style="3" bestFit="1" customWidth="1"/>
    <col min="13588" max="13588" width="10.625" style="3" bestFit="1" customWidth="1"/>
    <col min="13589" max="13589" width="9.75" style="3" bestFit="1" customWidth="1"/>
    <col min="13590" max="13590" width="11.25" style="3" bestFit="1" customWidth="1"/>
    <col min="13591" max="13591" width="10.625" style="3" bestFit="1" customWidth="1"/>
    <col min="13592" max="13592" width="7.75" style="3" bestFit="1" customWidth="1"/>
    <col min="13593" max="13593" width="8" style="3" bestFit="1" customWidth="1"/>
    <col min="13594" max="13594" width="5.625" style="3" bestFit="1" customWidth="1"/>
    <col min="13595" max="13595" width="6.375" style="3" bestFit="1" customWidth="1"/>
    <col min="13596" max="13596" width="6.75" style="3" bestFit="1" customWidth="1"/>
    <col min="13597" max="13597" width="8" style="3" bestFit="1" customWidth="1"/>
    <col min="13598" max="13598" width="7.75" style="3" bestFit="1" customWidth="1"/>
    <col min="13599" max="13600" width="8" style="3" bestFit="1" customWidth="1"/>
    <col min="13601" max="13602" width="8.5" style="3" bestFit="1" customWidth="1"/>
    <col min="13603" max="13603" width="10" style="3" bestFit="1" customWidth="1"/>
    <col min="13604" max="13604" width="9" style="3" bestFit="1" customWidth="1"/>
    <col min="13605" max="13605" width="10" style="3" bestFit="1" customWidth="1"/>
    <col min="13606" max="13606" width="10.625" style="3" bestFit="1" customWidth="1"/>
    <col min="13607" max="13607" width="5.625" style="3" bestFit="1" customWidth="1"/>
    <col min="13608" max="13608" width="8" style="3" bestFit="1" customWidth="1"/>
    <col min="13609" max="13609" width="9.25" style="3" bestFit="1" customWidth="1"/>
    <col min="13610" max="13610" width="14" style="3" bestFit="1" customWidth="1"/>
    <col min="13611" max="13612" width="8" style="3" bestFit="1" customWidth="1"/>
    <col min="13613" max="13613" width="6.75" style="3" bestFit="1" customWidth="1"/>
    <col min="13614" max="13837" width="9" style="3"/>
    <col min="13838" max="13838" width="2" style="3" customWidth="1"/>
    <col min="13839" max="13839" width="4.25" style="3" bestFit="1" customWidth="1"/>
    <col min="13840" max="13840" width="10.625" style="3" bestFit="1" customWidth="1"/>
    <col min="13841" max="13841" width="16" style="3" bestFit="1" customWidth="1"/>
    <col min="13842" max="13842" width="7.75" style="3" bestFit="1" customWidth="1"/>
    <col min="13843" max="13843" width="9" style="3" bestFit="1" customWidth="1"/>
    <col min="13844" max="13844" width="10.625" style="3" bestFit="1" customWidth="1"/>
    <col min="13845" max="13845" width="9.75" style="3" bestFit="1" customWidth="1"/>
    <col min="13846" max="13846" width="11.25" style="3" bestFit="1" customWidth="1"/>
    <col min="13847" max="13847" width="10.625" style="3" bestFit="1" customWidth="1"/>
    <col min="13848" max="13848" width="7.75" style="3" bestFit="1" customWidth="1"/>
    <col min="13849" max="13849" width="8" style="3" bestFit="1" customWidth="1"/>
    <col min="13850" max="13850" width="5.625" style="3" bestFit="1" customWidth="1"/>
    <col min="13851" max="13851" width="6.375" style="3" bestFit="1" customWidth="1"/>
    <col min="13852" max="13852" width="6.75" style="3" bestFit="1" customWidth="1"/>
    <col min="13853" max="13853" width="8" style="3" bestFit="1" customWidth="1"/>
    <col min="13854" max="13854" width="7.75" style="3" bestFit="1" customWidth="1"/>
    <col min="13855" max="13856" width="8" style="3" bestFit="1" customWidth="1"/>
    <col min="13857" max="13858" width="8.5" style="3" bestFit="1" customWidth="1"/>
    <col min="13859" max="13859" width="10" style="3" bestFit="1" customWidth="1"/>
    <col min="13860" max="13860" width="9" style="3" bestFit="1" customWidth="1"/>
    <col min="13861" max="13861" width="10" style="3" bestFit="1" customWidth="1"/>
    <col min="13862" max="13862" width="10.625" style="3" bestFit="1" customWidth="1"/>
    <col min="13863" max="13863" width="5.625" style="3" bestFit="1" customWidth="1"/>
    <col min="13864" max="13864" width="8" style="3" bestFit="1" customWidth="1"/>
    <col min="13865" max="13865" width="9.25" style="3" bestFit="1" customWidth="1"/>
    <col min="13866" max="13866" width="14" style="3" bestFit="1" customWidth="1"/>
    <col min="13867" max="13868" width="8" style="3" bestFit="1" customWidth="1"/>
    <col min="13869" max="13869" width="6.75" style="3" bestFit="1" customWidth="1"/>
    <col min="13870" max="14093" width="9" style="3"/>
    <col min="14094" max="14094" width="2" style="3" customWidth="1"/>
    <col min="14095" max="14095" width="4.25" style="3" bestFit="1" customWidth="1"/>
    <col min="14096" max="14096" width="10.625" style="3" bestFit="1" customWidth="1"/>
    <col min="14097" max="14097" width="16" style="3" bestFit="1" customWidth="1"/>
    <col min="14098" max="14098" width="7.75" style="3" bestFit="1" customWidth="1"/>
    <col min="14099" max="14099" width="9" style="3" bestFit="1" customWidth="1"/>
    <col min="14100" max="14100" width="10.625" style="3" bestFit="1" customWidth="1"/>
    <col min="14101" max="14101" width="9.75" style="3" bestFit="1" customWidth="1"/>
    <col min="14102" max="14102" width="11.25" style="3" bestFit="1" customWidth="1"/>
    <col min="14103" max="14103" width="10.625" style="3" bestFit="1" customWidth="1"/>
    <col min="14104" max="14104" width="7.75" style="3" bestFit="1" customWidth="1"/>
    <col min="14105" max="14105" width="8" style="3" bestFit="1" customWidth="1"/>
    <col min="14106" max="14106" width="5.625" style="3" bestFit="1" customWidth="1"/>
    <col min="14107" max="14107" width="6.375" style="3" bestFit="1" customWidth="1"/>
    <col min="14108" max="14108" width="6.75" style="3" bestFit="1" customWidth="1"/>
    <col min="14109" max="14109" width="8" style="3" bestFit="1" customWidth="1"/>
    <col min="14110" max="14110" width="7.75" style="3" bestFit="1" customWidth="1"/>
    <col min="14111" max="14112" width="8" style="3" bestFit="1" customWidth="1"/>
    <col min="14113" max="14114" width="8.5" style="3" bestFit="1" customWidth="1"/>
    <col min="14115" max="14115" width="10" style="3" bestFit="1" customWidth="1"/>
    <col min="14116" max="14116" width="9" style="3" bestFit="1" customWidth="1"/>
    <col min="14117" max="14117" width="10" style="3" bestFit="1" customWidth="1"/>
    <col min="14118" max="14118" width="10.625" style="3" bestFit="1" customWidth="1"/>
    <col min="14119" max="14119" width="5.625" style="3" bestFit="1" customWidth="1"/>
    <col min="14120" max="14120" width="8" style="3" bestFit="1" customWidth="1"/>
    <col min="14121" max="14121" width="9.25" style="3" bestFit="1" customWidth="1"/>
    <col min="14122" max="14122" width="14" style="3" bestFit="1" customWidth="1"/>
    <col min="14123" max="14124" width="8" style="3" bestFit="1" customWidth="1"/>
    <col min="14125" max="14125" width="6.75" style="3" bestFit="1" customWidth="1"/>
    <col min="14126" max="14349" width="9" style="3"/>
    <col min="14350" max="14350" width="2" style="3" customWidth="1"/>
    <col min="14351" max="14351" width="4.25" style="3" bestFit="1" customWidth="1"/>
    <col min="14352" max="14352" width="10.625" style="3" bestFit="1" customWidth="1"/>
    <col min="14353" max="14353" width="16" style="3" bestFit="1" customWidth="1"/>
    <col min="14354" max="14354" width="7.75" style="3" bestFit="1" customWidth="1"/>
    <col min="14355" max="14355" width="9" style="3" bestFit="1" customWidth="1"/>
    <col min="14356" max="14356" width="10.625" style="3" bestFit="1" customWidth="1"/>
    <col min="14357" max="14357" width="9.75" style="3" bestFit="1" customWidth="1"/>
    <col min="14358" max="14358" width="11.25" style="3" bestFit="1" customWidth="1"/>
    <col min="14359" max="14359" width="10.625" style="3" bestFit="1" customWidth="1"/>
    <col min="14360" max="14360" width="7.75" style="3" bestFit="1" customWidth="1"/>
    <col min="14361" max="14361" width="8" style="3" bestFit="1" customWidth="1"/>
    <col min="14362" max="14362" width="5.625" style="3" bestFit="1" customWidth="1"/>
    <col min="14363" max="14363" width="6.375" style="3" bestFit="1" customWidth="1"/>
    <col min="14364" max="14364" width="6.75" style="3" bestFit="1" customWidth="1"/>
    <col min="14365" max="14365" width="8" style="3" bestFit="1" customWidth="1"/>
    <col min="14366" max="14366" width="7.75" style="3" bestFit="1" customWidth="1"/>
    <col min="14367" max="14368" width="8" style="3" bestFit="1" customWidth="1"/>
    <col min="14369" max="14370" width="8.5" style="3" bestFit="1" customWidth="1"/>
    <col min="14371" max="14371" width="10" style="3" bestFit="1" customWidth="1"/>
    <col min="14372" max="14372" width="9" style="3" bestFit="1" customWidth="1"/>
    <col min="14373" max="14373" width="10" style="3" bestFit="1" customWidth="1"/>
    <col min="14374" max="14374" width="10.625" style="3" bestFit="1" customWidth="1"/>
    <col min="14375" max="14375" width="5.625" style="3" bestFit="1" customWidth="1"/>
    <col min="14376" max="14376" width="8" style="3" bestFit="1" customWidth="1"/>
    <col min="14377" max="14377" width="9.25" style="3" bestFit="1" customWidth="1"/>
    <col min="14378" max="14378" width="14" style="3" bestFit="1" customWidth="1"/>
    <col min="14379" max="14380" width="8" style="3" bestFit="1" customWidth="1"/>
    <col min="14381" max="14381" width="6.75" style="3" bestFit="1" customWidth="1"/>
    <col min="14382" max="14605" width="9" style="3"/>
    <col min="14606" max="14606" width="2" style="3" customWidth="1"/>
    <col min="14607" max="14607" width="4.25" style="3" bestFit="1" customWidth="1"/>
    <col min="14608" max="14608" width="10.625" style="3" bestFit="1" customWidth="1"/>
    <col min="14609" max="14609" width="16" style="3" bestFit="1" customWidth="1"/>
    <col min="14610" max="14610" width="7.75" style="3" bestFit="1" customWidth="1"/>
    <col min="14611" max="14611" width="9" style="3" bestFit="1" customWidth="1"/>
    <col min="14612" max="14612" width="10.625" style="3" bestFit="1" customWidth="1"/>
    <col min="14613" max="14613" width="9.75" style="3" bestFit="1" customWidth="1"/>
    <col min="14614" max="14614" width="11.25" style="3" bestFit="1" customWidth="1"/>
    <col min="14615" max="14615" width="10.625" style="3" bestFit="1" customWidth="1"/>
    <col min="14616" max="14616" width="7.75" style="3" bestFit="1" customWidth="1"/>
    <col min="14617" max="14617" width="8" style="3" bestFit="1" customWidth="1"/>
    <col min="14618" max="14618" width="5.625" style="3" bestFit="1" customWidth="1"/>
    <col min="14619" max="14619" width="6.375" style="3" bestFit="1" customWidth="1"/>
    <col min="14620" max="14620" width="6.75" style="3" bestFit="1" customWidth="1"/>
    <col min="14621" max="14621" width="8" style="3" bestFit="1" customWidth="1"/>
    <col min="14622" max="14622" width="7.75" style="3" bestFit="1" customWidth="1"/>
    <col min="14623" max="14624" width="8" style="3" bestFit="1" customWidth="1"/>
    <col min="14625" max="14626" width="8.5" style="3" bestFit="1" customWidth="1"/>
    <col min="14627" max="14627" width="10" style="3" bestFit="1" customWidth="1"/>
    <col min="14628" max="14628" width="9" style="3" bestFit="1" customWidth="1"/>
    <col min="14629" max="14629" width="10" style="3" bestFit="1" customWidth="1"/>
    <col min="14630" max="14630" width="10.625" style="3" bestFit="1" customWidth="1"/>
    <col min="14631" max="14631" width="5.625" style="3" bestFit="1" customWidth="1"/>
    <col min="14632" max="14632" width="8" style="3" bestFit="1" customWidth="1"/>
    <col min="14633" max="14633" width="9.25" style="3" bestFit="1" customWidth="1"/>
    <col min="14634" max="14634" width="14" style="3" bestFit="1" customWidth="1"/>
    <col min="14635" max="14636" width="8" style="3" bestFit="1" customWidth="1"/>
    <col min="14637" max="14637" width="6.75" style="3" bestFit="1" customWidth="1"/>
    <col min="14638" max="14861" width="9" style="3"/>
    <col min="14862" max="14862" width="2" style="3" customWidth="1"/>
    <col min="14863" max="14863" width="4.25" style="3" bestFit="1" customWidth="1"/>
    <col min="14864" max="14864" width="10.625" style="3" bestFit="1" customWidth="1"/>
    <col min="14865" max="14865" width="16" style="3" bestFit="1" customWidth="1"/>
    <col min="14866" max="14866" width="7.75" style="3" bestFit="1" customWidth="1"/>
    <col min="14867" max="14867" width="9" style="3" bestFit="1" customWidth="1"/>
    <col min="14868" max="14868" width="10.625" style="3" bestFit="1" customWidth="1"/>
    <col min="14869" max="14869" width="9.75" style="3" bestFit="1" customWidth="1"/>
    <col min="14870" max="14870" width="11.25" style="3" bestFit="1" customWidth="1"/>
    <col min="14871" max="14871" width="10.625" style="3" bestFit="1" customWidth="1"/>
    <col min="14872" max="14872" width="7.75" style="3" bestFit="1" customWidth="1"/>
    <col min="14873" max="14873" width="8" style="3" bestFit="1" customWidth="1"/>
    <col min="14874" max="14874" width="5.625" style="3" bestFit="1" customWidth="1"/>
    <col min="14875" max="14875" width="6.375" style="3" bestFit="1" customWidth="1"/>
    <col min="14876" max="14876" width="6.75" style="3" bestFit="1" customWidth="1"/>
    <col min="14877" max="14877" width="8" style="3" bestFit="1" customWidth="1"/>
    <col min="14878" max="14878" width="7.75" style="3" bestFit="1" customWidth="1"/>
    <col min="14879" max="14880" width="8" style="3" bestFit="1" customWidth="1"/>
    <col min="14881" max="14882" width="8.5" style="3" bestFit="1" customWidth="1"/>
    <col min="14883" max="14883" width="10" style="3" bestFit="1" customWidth="1"/>
    <col min="14884" max="14884" width="9" style="3" bestFit="1" customWidth="1"/>
    <col min="14885" max="14885" width="10" style="3" bestFit="1" customWidth="1"/>
    <col min="14886" max="14886" width="10.625" style="3" bestFit="1" customWidth="1"/>
    <col min="14887" max="14887" width="5.625" style="3" bestFit="1" customWidth="1"/>
    <col min="14888" max="14888" width="8" style="3" bestFit="1" customWidth="1"/>
    <col min="14889" max="14889" width="9.25" style="3" bestFit="1" customWidth="1"/>
    <col min="14890" max="14890" width="14" style="3" bestFit="1" customWidth="1"/>
    <col min="14891" max="14892" width="8" style="3" bestFit="1" customWidth="1"/>
    <col min="14893" max="14893" width="6.75" style="3" bestFit="1" customWidth="1"/>
    <col min="14894" max="15117" width="9" style="3"/>
    <col min="15118" max="15118" width="2" style="3" customWidth="1"/>
    <col min="15119" max="15119" width="4.25" style="3" bestFit="1" customWidth="1"/>
    <col min="15120" max="15120" width="10.625" style="3" bestFit="1" customWidth="1"/>
    <col min="15121" max="15121" width="16" style="3" bestFit="1" customWidth="1"/>
    <col min="15122" max="15122" width="7.75" style="3" bestFit="1" customWidth="1"/>
    <col min="15123" max="15123" width="9" style="3" bestFit="1" customWidth="1"/>
    <col min="15124" max="15124" width="10.625" style="3" bestFit="1" customWidth="1"/>
    <col min="15125" max="15125" width="9.75" style="3" bestFit="1" customWidth="1"/>
    <col min="15126" max="15126" width="11.25" style="3" bestFit="1" customWidth="1"/>
    <col min="15127" max="15127" width="10.625" style="3" bestFit="1" customWidth="1"/>
    <col min="15128" max="15128" width="7.75" style="3" bestFit="1" customWidth="1"/>
    <col min="15129" max="15129" width="8" style="3" bestFit="1" customWidth="1"/>
    <col min="15130" max="15130" width="5.625" style="3" bestFit="1" customWidth="1"/>
    <col min="15131" max="15131" width="6.375" style="3" bestFit="1" customWidth="1"/>
    <col min="15132" max="15132" width="6.75" style="3" bestFit="1" customWidth="1"/>
    <col min="15133" max="15133" width="8" style="3" bestFit="1" customWidth="1"/>
    <col min="15134" max="15134" width="7.75" style="3" bestFit="1" customWidth="1"/>
    <col min="15135" max="15136" width="8" style="3" bestFit="1" customWidth="1"/>
    <col min="15137" max="15138" width="8.5" style="3" bestFit="1" customWidth="1"/>
    <col min="15139" max="15139" width="10" style="3" bestFit="1" customWidth="1"/>
    <col min="15140" max="15140" width="9" style="3" bestFit="1" customWidth="1"/>
    <col min="15141" max="15141" width="10" style="3" bestFit="1" customWidth="1"/>
    <col min="15142" max="15142" width="10.625" style="3" bestFit="1" customWidth="1"/>
    <col min="15143" max="15143" width="5.625" style="3" bestFit="1" customWidth="1"/>
    <col min="15144" max="15144" width="8" style="3" bestFit="1" customWidth="1"/>
    <col min="15145" max="15145" width="9.25" style="3" bestFit="1" customWidth="1"/>
    <col min="15146" max="15146" width="14" style="3" bestFit="1" customWidth="1"/>
    <col min="15147" max="15148" width="8" style="3" bestFit="1" customWidth="1"/>
    <col min="15149" max="15149" width="6.75" style="3" bestFit="1" customWidth="1"/>
    <col min="15150" max="15373" width="9" style="3"/>
    <col min="15374" max="15374" width="2" style="3" customWidth="1"/>
    <col min="15375" max="15375" width="4.25" style="3" bestFit="1" customWidth="1"/>
    <col min="15376" max="15376" width="10.625" style="3" bestFit="1" customWidth="1"/>
    <col min="15377" max="15377" width="16" style="3" bestFit="1" customWidth="1"/>
    <col min="15378" max="15378" width="7.75" style="3" bestFit="1" customWidth="1"/>
    <col min="15379" max="15379" width="9" style="3" bestFit="1" customWidth="1"/>
    <col min="15380" max="15380" width="10.625" style="3" bestFit="1" customWidth="1"/>
    <col min="15381" max="15381" width="9.75" style="3" bestFit="1" customWidth="1"/>
    <col min="15382" max="15382" width="11.25" style="3" bestFit="1" customWidth="1"/>
    <col min="15383" max="15383" width="10.625" style="3" bestFit="1" customWidth="1"/>
    <col min="15384" max="15384" width="7.75" style="3" bestFit="1" customWidth="1"/>
    <col min="15385" max="15385" width="8" style="3" bestFit="1" customWidth="1"/>
    <col min="15386" max="15386" width="5.625" style="3" bestFit="1" customWidth="1"/>
    <col min="15387" max="15387" width="6.375" style="3" bestFit="1" customWidth="1"/>
    <col min="15388" max="15388" width="6.75" style="3" bestFit="1" customWidth="1"/>
    <col min="15389" max="15389" width="8" style="3" bestFit="1" customWidth="1"/>
    <col min="15390" max="15390" width="7.75" style="3" bestFit="1" customWidth="1"/>
    <col min="15391" max="15392" width="8" style="3" bestFit="1" customWidth="1"/>
    <col min="15393" max="15394" width="8.5" style="3" bestFit="1" customWidth="1"/>
    <col min="15395" max="15395" width="10" style="3" bestFit="1" customWidth="1"/>
    <col min="15396" max="15396" width="9" style="3" bestFit="1" customWidth="1"/>
    <col min="15397" max="15397" width="10" style="3" bestFit="1" customWidth="1"/>
    <col min="15398" max="15398" width="10.625" style="3" bestFit="1" customWidth="1"/>
    <col min="15399" max="15399" width="5.625" style="3" bestFit="1" customWidth="1"/>
    <col min="15400" max="15400" width="8" style="3" bestFit="1" customWidth="1"/>
    <col min="15401" max="15401" width="9.25" style="3" bestFit="1" customWidth="1"/>
    <col min="15402" max="15402" width="14" style="3" bestFit="1" customWidth="1"/>
    <col min="15403" max="15404" width="8" style="3" bestFit="1" customWidth="1"/>
    <col min="15405" max="15405" width="6.75" style="3" bestFit="1" customWidth="1"/>
    <col min="15406" max="15629" width="9" style="3"/>
    <col min="15630" max="15630" width="2" style="3" customWidth="1"/>
    <col min="15631" max="15631" width="4.25" style="3" bestFit="1" customWidth="1"/>
    <col min="15632" max="15632" width="10.625" style="3" bestFit="1" customWidth="1"/>
    <col min="15633" max="15633" width="16" style="3" bestFit="1" customWidth="1"/>
    <col min="15634" max="15634" width="7.75" style="3" bestFit="1" customWidth="1"/>
    <col min="15635" max="15635" width="9" style="3" bestFit="1" customWidth="1"/>
    <col min="15636" max="15636" width="10.625" style="3" bestFit="1" customWidth="1"/>
    <col min="15637" max="15637" width="9.75" style="3" bestFit="1" customWidth="1"/>
    <col min="15638" max="15638" width="11.25" style="3" bestFit="1" customWidth="1"/>
    <col min="15639" max="15639" width="10.625" style="3" bestFit="1" customWidth="1"/>
    <col min="15640" max="15640" width="7.75" style="3" bestFit="1" customWidth="1"/>
    <col min="15641" max="15641" width="8" style="3" bestFit="1" customWidth="1"/>
    <col min="15642" max="15642" width="5.625" style="3" bestFit="1" customWidth="1"/>
    <col min="15643" max="15643" width="6.375" style="3" bestFit="1" customWidth="1"/>
    <col min="15644" max="15644" width="6.75" style="3" bestFit="1" customWidth="1"/>
    <col min="15645" max="15645" width="8" style="3" bestFit="1" customWidth="1"/>
    <col min="15646" max="15646" width="7.75" style="3" bestFit="1" customWidth="1"/>
    <col min="15647" max="15648" width="8" style="3" bestFit="1" customWidth="1"/>
    <col min="15649" max="15650" width="8.5" style="3" bestFit="1" customWidth="1"/>
    <col min="15651" max="15651" width="10" style="3" bestFit="1" customWidth="1"/>
    <col min="15652" max="15652" width="9" style="3" bestFit="1" customWidth="1"/>
    <col min="15653" max="15653" width="10" style="3" bestFit="1" customWidth="1"/>
    <col min="15654" max="15654" width="10.625" style="3" bestFit="1" customWidth="1"/>
    <col min="15655" max="15655" width="5.625" style="3" bestFit="1" customWidth="1"/>
    <col min="15656" max="15656" width="8" style="3" bestFit="1" customWidth="1"/>
    <col min="15657" max="15657" width="9.25" style="3" bestFit="1" customWidth="1"/>
    <col min="15658" max="15658" width="14" style="3" bestFit="1" customWidth="1"/>
    <col min="15659" max="15660" width="8" style="3" bestFit="1" customWidth="1"/>
    <col min="15661" max="15661" width="6.75" style="3" bestFit="1" customWidth="1"/>
    <col min="15662" max="15885" width="9" style="3"/>
    <col min="15886" max="15886" width="2" style="3" customWidth="1"/>
    <col min="15887" max="15887" width="4.25" style="3" bestFit="1" customWidth="1"/>
    <col min="15888" max="15888" width="10.625" style="3" bestFit="1" customWidth="1"/>
    <col min="15889" max="15889" width="16" style="3" bestFit="1" customWidth="1"/>
    <col min="15890" max="15890" width="7.75" style="3" bestFit="1" customWidth="1"/>
    <col min="15891" max="15891" width="9" style="3" bestFit="1" customWidth="1"/>
    <col min="15892" max="15892" width="10.625" style="3" bestFit="1" customWidth="1"/>
    <col min="15893" max="15893" width="9.75" style="3" bestFit="1" customWidth="1"/>
    <col min="15894" max="15894" width="11.25" style="3" bestFit="1" customWidth="1"/>
    <col min="15895" max="15895" width="10.625" style="3" bestFit="1" customWidth="1"/>
    <col min="15896" max="15896" width="7.75" style="3" bestFit="1" customWidth="1"/>
    <col min="15897" max="15897" width="8" style="3" bestFit="1" customWidth="1"/>
    <col min="15898" max="15898" width="5.625" style="3" bestFit="1" customWidth="1"/>
    <col min="15899" max="15899" width="6.375" style="3" bestFit="1" customWidth="1"/>
    <col min="15900" max="15900" width="6.75" style="3" bestFit="1" customWidth="1"/>
    <col min="15901" max="15901" width="8" style="3" bestFit="1" customWidth="1"/>
    <col min="15902" max="15902" width="7.75" style="3" bestFit="1" customWidth="1"/>
    <col min="15903" max="15904" width="8" style="3" bestFit="1" customWidth="1"/>
    <col min="15905" max="15906" width="8.5" style="3" bestFit="1" customWidth="1"/>
    <col min="15907" max="15907" width="10" style="3" bestFit="1" customWidth="1"/>
    <col min="15908" max="15908" width="9" style="3" bestFit="1" customWidth="1"/>
    <col min="15909" max="15909" width="10" style="3" bestFit="1" customWidth="1"/>
    <col min="15910" max="15910" width="10.625" style="3" bestFit="1" customWidth="1"/>
    <col min="15911" max="15911" width="5.625" style="3" bestFit="1" customWidth="1"/>
    <col min="15912" max="15912" width="8" style="3" bestFit="1" customWidth="1"/>
    <col min="15913" max="15913" width="9.25" style="3" bestFit="1" customWidth="1"/>
    <col min="15914" max="15914" width="14" style="3" bestFit="1" customWidth="1"/>
    <col min="15915" max="15916" width="8" style="3" bestFit="1" customWidth="1"/>
    <col min="15917" max="15917" width="6.75" style="3" bestFit="1" customWidth="1"/>
    <col min="15918" max="16141" width="9" style="3"/>
    <col min="16142" max="16142" width="2" style="3" customWidth="1"/>
    <col min="16143" max="16143" width="4.25" style="3" bestFit="1" customWidth="1"/>
    <col min="16144" max="16144" width="10.625" style="3" bestFit="1" customWidth="1"/>
    <col min="16145" max="16145" width="16" style="3" bestFit="1" customWidth="1"/>
    <col min="16146" max="16146" width="7.75" style="3" bestFit="1" customWidth="1"/>
    <col min="16147" max="16147" width="9" style="3" bestFit="1" customWidth="1"/>
    <col min="16148" max="16148" width="10.625" style="3" bestFit="1" customWidth="1"/>
    <col min="16149" max="16149" width="9.75" style="3" bestFit="1" customWidth="1"/>
    <col min="16150" max="16150" width="11.25" style="3" bestFit="1" customWidth="1"/>
    <col min="16151" max="16151" width="10.625" style="3" bestFit="1" customWidth="1"/>
    <col min="16152" max="16152" width="7.75" style="3" bestFit="1" customWidth="1"/>
    <col min="16153" max="16153" width="8" style="3" bestFit="1" customWidth="1"/>
    <col min="16154" max="16154" width="5.625" style="3" bestFit="1" customWidth="1"/>
    <col min="16155" max="16155" width="6.375" style="3" bestFit="1" customWidth="1"/>
    <col min="16156" max="16156" width="6.75" style="3" bestFit="1" customWidth="1"/>
    <col min="16157" max="16157" width="8" style="3" bestFit="1" customWidth="1"/>
    <col min="16158" max="16158" width="7.75" style="3" bestFit="1" customWidth="1"/>
    <col min="16159" max="16160" width="8" style="3" bestFit="1" customWidth="1"/>
    <col min="16161" max="16162" width="8.5" style="3" bestFit="1" customWidth="1"/>
    <col min="16163" max="16163" width="10" style="3" bestFit="1" customWidth="1"/>
    <col min="16164" max="16164" width="9" style="3" bestFit="1" customWidth="1"/>
    <col min="16165" max="16165" width="10" style="3" bestFit="1" customWidth="1"/>
    <col min="16166" max="16166" width="10.625" style="3" bestFit="1" customWidth="1"/>
    <col min="16167" max="16167" width="5.625" style="3" bestFit="1" customWidth="1"/>
    <col min="16168" max="16168" width="8" style="3" bestFit="1" customWidth="1"/>
    <col min="16169" max="16169" width="9.25" style="3" bestFit="1" customWidth="1"/>
    <col min="16170" max="16170" width="14" style="3" bestFit="1" customWidth="1"/>
    <col min="16171" max="16172" width="8" style="3" bestFit="1" customWidth="1"/>
    <col min="16173" max="16173" width="6.75" style="3" bestFit="1" customWidth="1"/>
    <col min="16174" max="16384" width="9" style="3"/>
  </cols>
  <sheetData>
    <row r="1" spans="1:46" ht="40.5" customHeight="1" x14ac:dyDescent="0.3">
      <c r="A1" s="157" t="s">
        <v>43</v>
      </c>
      <c r="B1" s="158"/>
      <c r="C1" s="158"/>
      <c r="D1" s="159"/>
      <c r="E1" s="180" t="s">
        <v>8</v>
      </c>
      <c r="F1" s="181"/>
      <c r="G1" s="181"/>
      <c r="H1" s="181"/>
      <c r="I1" s="182"/>
      <c r="J1" s="154" t="s">
        <v>133</v>
      </c>
      <c r="K1" s="154"/>
      <c r="L1" s="154"/>
      <c r="M1" s="154"/>
      <c r="N1" s="154"/>
      <c r="O1" s="154"/>
      <c r="P1" s="154"/>
      <c r="Q1" s="186" t="s">
        <v>48</v>
      </c>
      <c r="R1" s="187"/>
      <c r="S1" s="187"/>
      <c r="T1" s="187"/>
      <c r="U1" s="188"/>
      <c r="V1" s="155" t="s">
        <v>20</v>
      </c>
      <c r="W1" s="157" t="s">
        <v>41</v>
      </c>
      <c r="X1" s="158"/>
      <c r="Y1" s="158"/>
      <c r="Z1" s="159"/>
      <c r="AA1" s="167" t="s">
        <v>42</v>
      </c>
      <c r="AB1" s="167"/>
      <c r="AC1" s="167"/>
      <c r="AD1" s="167"/>
      <c r="AE1" s="167"/>
      <c r="AF1" s="168"/>
      <c r="AG1" s="171" t="s">
        <v>12</v>
      </c>
      <c r="AH1" s="172"/>
      <c r="AI1" s="173"/>
      <c r="AJ1" s="177" t="s">
        <v>38</v>
      </c>
      <c r="AK1" s="179"/>
      <c r="AL1" s="179"/>
      <c r="AM1" s="179"/>
      <c r="AN1" s="179"/>
      <c r="AO1" s="179"/>
      <c r="AP1" s="179"/>
      <c r="AQ1" s="178"/>
      <c r="AR1" s="164" t="s">
        <v>37</v>
      </c>
      <c r="AS1" s="164"/>
      <c r="AT1" s="152" t="s">
        <v>4</v>
      </c>
    </row>
    <row r="2" spans="1:46" ht="38.25" customHeight="1" x14ac:dyDescent="0.3">
      <c r="A2" s="160"/>
      <c r="B2" s="161"/>
      <c r="C2" s="161"/>
      <c r="D2" s="162"/>
      <c r="E2" s="183"/>
      <c r="F2" s="184"/>
      <c r="G2" s="184"/>
      <c r="H2" s="184"/>
      <c r="I2" s="185"/>
      <c r="J2" s="154"/>
      <c r="K2" s="154"/>
      <c r="L2" s="154"/>
      <c r="M2" s="154"/>
      <c r="N2" s="154"/>
      <c r="O2" s="154"/>
      <c r="P2" s="154"/>
      <c r="Q2" s="189"/>
      <c r="R2" s="190"/>
      <c r="S2" s="190"/>
      <c r="T2" s="190"/>
      <c r="U2" s="191"/>
      <c r="V2" s="156"/>
      <c r="W2" s="160"/>
      <c r="X2" s="161"/>
      <c r="Y2" s="161"/>
      <c r="Z2" s="162"/>
      <c r="AA2" s="169"/>
      <c r="AB2" s="169"/>
      <c r="AC2" s="169"/>
      <c r="AD2" s="169"/>
      <c r="AE2" s="169"/>
      <c r="AF2" s="170"/>
      <c r="AG2" s="174"/>
      <c r="AH2" s="175"/>
      <c r="AI2" s="176"/>
      <c r="AJ2" s="165" t="s">
        <v>39</v>
      </c>
      <c r="AK2" s="177" t="s">
        <v>16</v>
      </c>
      <c r="AL2" s="179"/>
      <c r="AM2" s="179"/>
      <c r="AN2" s="179"/>
      <c r="AO2" s="178"/>
      <c r="AP2" s="177" t="s">
        <v>40</v>
      </c>
      <c r="AQ2" s="178"/>
      <c r="AR2" s="164"/>
      <c r="AS2" s="164"/>
      <c r="AT2" s="152"/>
    </row>
    <row r="3" spans="1:46" ht="67.150000000000006" customHeight="1" thickBot="1" x14ac:dyDescent="0.35">
      <c r="A3" s="19" t="s">
        <v>19</v>
      </c>
      <c r="B3" s="68" t="s">
        <v>5</v>
      </c>
      <c r="C3" s="19" t="s">
        <v>6</v>
      </c>
      <c r="D3" s="19" t="s">
        <v>7</v>
      </c>
      <c r="E3" s="71" t="s">
        <v>3</v>
      </c>
      <c r="F3" s="20" t="s">
        <v>9</v>
      </c>
      <c r="G3" s="21" t="s">
        <v>2</v>
      </c>
      <c r="H3" s="22" t="s">
        <v>0</v>
      </c>
      <c r="I3" s="22" t="s">
        <v>45</v>
      </c>
      <c r="J3" s="74" t="s">
        <v>47</v>
      </c>
      <c r="K3" s="74" t="s">
        <v>46</v>
      </c>
      <c r="L3" s="74" t="s">
        <v>126</v>
      </c>
      <c r="M3" s="23" t="s">
        <v>9</v>
      </c>
      <c r="N3" s="23" t="s">
        <v>10</v>
      </c>
      <c r="O3" s="23" t="s">
        <v>2</v>
      </c>
      <c r="P3" s="24" t="s">
        <v>0</v>
      </c>
      <c r="Q3" s="60" t="s">
        <v>55</v>
      </c>
      <c r="R3" s="54" t="s">
        <v>50</v>
      </c>
      <c r="S3" s="54" t="s">
        <v>52</v>
      </c>
      <c r="T3" s="54" t="s">
        <v>49</v>
      </c>
      <c r="U3" s="54" t="s">
        <v>51</v>
      </c>
      <c r="V3" s="46" t="s">
        <v>21</v>
      </c>
      <c r="W3" s="19" t="s">
        <v>33</v>
      </c>
      <c r="X3" s="19" t="s">
        <v>6</v>
      </c>
      <c r="Y3" s="19" t="s">
        <v>31</v>
      </c>
      <c r="Z3" s="19" t="s">
        <v>32</v>
      </c>
      <c r="AA3" s="28" t="s">
        <v>18</v>
      </c>
      <c r="AB3" s="114" t="s">
        <v>11</v>
      </c>
      <c r="AC3" s="65" t="s">
        <v>154</v>
      </c>
      <c r="AD3" s="28" t="s">
        <v>6</v>
      </c>
      <c r="AE3" s="28" t="s">
        <v>31</v>
      </c>
      <c r="AF3" s="28" t="s">
        <v>7</v>
      </c>
      <c r="AG3" s="30" t="s">
        <v>13</v>
      </c>
      <c r="AH3" s="30" t="s">
        <v>14</v>
      </c>
      <c r="AI3" s="30" t="s">
        <v>34</v>
      </c>
      <c r="AJ3" s="166"/>
      <c r="AK3" s="117" t="s">
        <v>15</v>
      </c>
      <c r="AL3" s="25" t="s">
        <v>17</v>
      </c>
      <c r="AM3" s="57" t="s">
        <v>53</v>
      </c>
      <c r="AN3" s="66" t="s">
        <v>66</v>
      </c>
      <c r="AO3" s="59" t="s">
        <v>54</v>
      </c>
      <c r="AP3" s="25" t="s">
        <v>35</v>
      </c>
      <c r="AQ3" s="25" t="s">
        <v>36</v>
      </c>
      <c r="AR3" s="26" t="s">
        <v>1</v>
      </c>
      <c r="AS3" s="27" t="s">
        <v>0</v>
      </c>
      <c r="AT3" s="153"/>
    </row>
    <row r="4" spans="1:46" ht="18" thickTop="1" x14ac:dyDescent="0.3">
      <c r="A4" s="10">
        <v>1</v>
      </c>
      <c r="B4" s="69">
        <v>43217</v>
      </c>
      <c r="C4" s="63">
        <v>20000</v>
      </c>
      <c r="D4" s="63">
        <f>C4</f>
        <v>20000</v>
      </c>
      <c r="E4" s="72">
        <v>43220</v>
      </c>
      <c r="F4" s="13" t="s">
        <v>24</v>
      </c>
      <c r="G4" s="5">
        <v>20000</v>
      </c>
      <c r="H4" s="14">
        <f>G4</f>
        <v>20000</v>
      </c>
      <c r="I4" s="14"/>
      <c r="J4" s="75"/>
      <c r="K4" s="75"/>
      <c r="L4" s="75"/>
      <c r="M4" s="15"/>
      <c r="N4" s="15"/>
      <c r="O4" s="1"/>
      <c r="P4" s="4">
        <v>0</v>
      </c>
      <c r="Q4" s="55"/>
      <c r="R4" s="55"/>
      <c r="S4" s="55"/>
      <c r="T4" s="55"/>
      <c r="U4" s="55"/>
      <c r="V4" s="47">
        <f t="shared" ref="V4:V35" si="0">H4-P4</f>
        <v>20000</v>
      </c>
      <c r="W4" s="32"/>
      <c r="X4" s="32"/>
      <c r="Y4" s="32"/>
      <c r="Z4" s="32"/>
      <c r="AA4" s="29"/>
      <c r="AB4" s="115"/>
      <c r="AC4" s="29"/>
      <c r="AD4" s="29"/>
      <c r="AE4" s="29"/>
      <c r="AF4" s="29"/>
      <c r="AG4" s="31"/>
      <c r="AH4" s="31"/>
      <c r="AI4" s="31"/>
      <c r="AJ4" s="16"/>
      <c r="AK4" s="118"/>
      <c r="AL4" s="38"/>
      <c r="AM4" s="61"/>
      <c r="AN4" s="61"/>
      <c r="AO4" s="77"/>
      <c r="AP4" s="16"/>
      <c r="AQ4" s="16"/>
      <c r="AR4" s="17">
        <f t="shared" ref="AR4:AR35" si="1">G4-C4</f>
        <v>0</v>
      </c>
      <c r="AS4" s="53"/>
      <c r="AT4" s="11"/>
    </row>
    <row r="5" spans="1:46" ht="43.9" customHeight="1" x14ac:dyDescent="0.3">
      <c r="A5" s="10">
        <v>2</v>
      </c>
      <c r="B5" s="69"/>
      <c r="C5" s="63"/>
      <c r="D5" s="63">
        <f>D4+C5</f>
        <v>20000</v>
      </c>
      <c r="E5" s="72"/>
      <c r="F5" s="12"/>
      <c r="G5" s="5"/>
      <c r="H5" s="14">
        <f t="shared" ref="H5:H82" si="2">H4+G5</f>
        <v>20000</v>
      </c>
      <c r="I5" s="14"/>
      <c r="J5" s="75">
        <v>43221</v>
      </c>
      <c r="K5" s="75">
        <v>43225</v>
      </c>
      <c r="L5" s="75"/>
      <c r="M5" s="15" t="s">
        <v>22</v>
      </c>
      <c r="N5" s="15" t="s">
        <v>23</v>
      </c>
      <c r="O5" s="1">
        <v>20000</v>
      </c>
      <c r="P5" s="4">
        <f t="shared" ref="P5:P82" si="3">P4+O5</f>
        <v>20000</v>
      </c>
      <c r="Q5" s="55"/>
      <c r="R5" s="55"/>
      <c r="S5" s="55"/>
      <c r="T5" s="55"/>
      <c r="U5" s="55"/>
      <c r="V5" s="47">
        <f t="shared" si="0"/>
        <v>0</v>
      </c>
      <c r="W5" s="39">
        <v>400</v>
      </c>
      <c r="X5" s="33">
        <v>20000</v>
      </c>
      <c r="Y5" s="34">
        <f>X5*W5</f>
        <v>8000000</v>
      </c>
      <c r="Z5" s="35">
        <f>W5*X5</f>
        <v>8000000</v>
      </c>
      <c r="AA5" s="49">
        <v>0.44969999999999999</v>
      </c>
      <c r="AB5" s="115">
        <v>1076.5</v>
      </c>
      <c r="AC5" s="50">
        <f>AA5*AB5</f>
        <v>484.10204999999996</v>
      </c>
      <c r="AD5" s="29">
        <f>X5</f>
        <v>20000</v>
      </c>
      <c r="AE5" s="50">
        <f>AC5*AD5</f>
        <v>9682041</v>
      </c>
      <c r="AF5" s="50">
        <f>AE5</f>
        <v>9682041</v>
      </c>
      <c r="AG5" s="36">
        <f>1-(Z5/AF5)</f>
        <v>0.17372793608289827</v>
      </c>
      <c r="AH5" s="37">
        <f>AE5-Y5</f>
        <v>1682041</v>
      </c>
      <c r="AI5" s="37">
        <f>AH5</f>
        <v>1682041</v>
      </c>
      <c r="AJ5" s="38">
        <f>AA5*AD5</f>
        <v>8994</v>
      </c>
      <c r="AK5" s="118">
        <v>43306</v>
      </c>
      <c r="AL5" s="38">
        <f>AJ5</f>
        <v>8994</v>
      </c>
      <c r="AM5" s="61">
        <f>AB5</f>
        <v>1076.5</v>
      </c>
      <c r="AN5" s="61">
        <v>1129.8</v>
      </c>
      <c r="AO5" s="78">
        <f>(AN5-AM5)*AD5</f>
        <v>1065999.9999999991</v>
      </c>
      <c r="AP5" s="38">
        <f>AJ5-AL5</f>
        <v>0</v>
      </c>
      <c r="AQ5" s="38">
        <f>AP5</f>
        <v>0</v>
      </c>
      <c r="AR5" s="17">
        <f t="shared" si="1"/>
        <v>0</v>
      </c>
      <c r="AS5" s="53">
        <f>-(AS4+AR5)</f>
        <v>0</v>
      </c>
      <c r="AT5" s="11"/>
    </row>
    <row r="6" spans="1:46" x14ac:dyDescent="0.3">
      <c r="A6" s="10">
        <v>3</v>
      </c>
      <c r="B6" s="69"/>
      <c r="C6" s="63"/>
      <c r="D6" s="63">
        <f t="shared" ref="D6:D8" si="4">D5+C6</f>
        <v>20000</v>
      </c>
      <c r="E6" s="72">
        <v>43235</v>
      </c>
      <c r="F6" s="12" t="s">
        <v>44</v>
      </c>
      <c r="G6" s="5">
        <v>60000</v>
      </c>
      <c r="H6" s="14">
        <f t="shared" si="2"/>
        <v>80000</v>
      </c>
      <c r="I6" s="14"/>
      <c r="J6" s="75"/>
      <c r="K6" s="75"/>
      <c r="L6" s="75"/>
      <c r="M6" s="15"/>
      <c r="N6" s="15"/>
      <c r="O6" s="1"/>
      <c r="P6" s="4">
        <f t="shared" si="3"/>
        <v>20000</v>
      </c>
      <c r="Q6" s="55"/>
      <c r="R6" s="55"/>
      <c r="S6" s="55"/>
      <c r="T6" s="55"/>
      <c r="U6" s="55"/>
      <c r="V6" s="47">
        <f t="shared" si="0"/>
        <v>60000</v>
      </c>
      <c r="W6" s="39"/>
      <c r="X6" s="33"/>
      <c r="Y6" s="34">
        <f t="shared" ref="Y6:Y7" si="5">X6*W6</f>
        <v>0</v>
      </c>
      <c r="Z6" s="35">
        <f>Z5+Y6</f>
        <v>8000000</v>
      </c>
      <c r="AA6" s="49"/>
      <c r="AB6" s="115"/>
      <c r="AC6" s="50"/>
      <c r="AD6" s="29">
        <f>X6</f>
        <v>0</v>
      </c>
      <c r="AE6" s="50">
        <f>AC6*AD6</f>
        <v>0</v>
      </c>
      <c r="AF6" s="50">
        <f>AF5+AE6</f>
        <v>9682041</v>
      </c>
      <c r="AG6" s="36"/>
      <c r="AH6" s="37"/>
      <c r="AI6" s="37">
        <f>AI5+AH6</f>
        <v>1682041</v>
      </c>
      <c r="AJ6" s="38">
        <f>AA6*AD6</f>
        <v>0</v>
      </c>
      <c r="AK6" s="118"/>
      <c r="AL6" s="38"/>
      <c r="AM6" s="61">
        <f t="shared" ref="AM6:AM32" si="6">AB6</f>
        <v>0</v>
      </c>
      <c r="AN6" s="61"/>
      <c r="AO6" s="78">
        <f t="shared" ref="AO6:AO55" si="7">(AN6-AM6)*AD6</f>
        <v>0</v>
      </c>
      <c r="AP6" s="38">
        <f>AJ6-AL6</f>
        <v>0</v>
      </c>
      <c r="AQ6" s="38">
        <f>AQ5+AP6</f>
        <v>0</v>
      </c>
      <c r="AR6" s="17">
        <f t="shared" si="1"/>
        <v>60000</v>
      </c>
      <c r="AS6" s="53">
        <f>(AR6+AS5)</f>
        <v>60000</v>
      </c>
      <c r="AT6" s="11"/>
    </row>
    <row r="7" spans="1:46" x14ac:dyDescent="0.3">
      <c r="A7" s="10">
        <v>4</v>
      </c>
      <c r="B7" s="69">
        <v>43250</v>
      </c>
      <c r="C7" s="63">
        <v>100000</v>
      </c>
      <c r="D7" s="63">
        <f t="shared" si="4"/>
        <v>120000</v>
      </c>
      <c r="E7" s="72"/>
      <c r="F7" s="12"/>
      <c r="G7" s="5"/>
      <c r="H7" s="14">
        <f t="shared" si="2"/>
        <v>80000</v>
      </c>
      <c r="I7" s="14"/>
      <c r="J7" s="75"/>
      <c r="K7" s="75"/>
      <c r="L7" s="75"/>
      <c r="M7" s="15"/>
      <c r="N7" s="15"/>
      <c r="O7" s="1"/>
      <c r="P7" s="4">
        <f t="shared" si="3"/>
        <v>20000</v>
      </c>
      <c r="Q7" s="55"/>
      <c r="R7" s="55"/>
      <c r="S7" s="55"/>
      <c r="T7" s="55"/>
      <c r="U7" s="55"/>
      <c r="V7" s="47">
        <f t="shared" si="0"/>
        <v>60000</v>
      </c>
      <c r="W7" s="39"/>
      <c r="X7" s="32"/>
      <c r="Y7" s="34">
        <f t="shared" si="5"/>
        <v>0</v>
      </c>
      <c r="Z7" s="35">
        <f t="shared" ref="Z7:Z82" si="8">Z6+Y7</f>
        <v>8000000</v>
      </c>
      <c r="AA7" s="49"/>
      <c r="AB7" s="115"/>
      <c r="AC7" s="50"/>
      <c r="AD7" s="29">
        <f t="shared" ref="AD7:AD29" si="9">X7</f>
        <v>0</v>
      </c>
      <c r="AE7" s="50">
        <f t="shared" ref="AE7:AE81" si="10">AC7*AD7</f>
        <v>0</v>
      </c>
      <c r="AF7" s="50">
        <f t="shared" ref="AF7:AF82" si="11">AF6+AE7</f>
        <v>9682041</v>
      </c>
      <c r="AG7" s="36"/>
      <c r="AH7" s="37"/>
      <c r="AI7" s="37">
        <f t="shared" ref="AI7:AI82" si="12">AI6+AH7</f>
        <v>1682041</v>
      </c>
      <c r="AJ7" s="38">
        <f t="shared" ref="AJ7:AJ75" si="13">AA7*AD7</f>
        <v>0</v>
      </c>
      <c r="AK7" s="118"/>
      <c r="AL7" s="38"/>
      <c r="AM7" s="61">
        <f t="shared" si="6"/>
        <v>0</v>
      </c>
      <c r="AN7" s="61"/>
      <c r="AO7" s="78">
        <f t="shared" si="7"/>
        <v>0</v>
      </c>
      <c r="AP7" s="38">
        <f t="shared" ref="AP7:AP73" si="14">AJ7-AL7</f>
        <v>0</v>
      </c>
      <c r="AQ7" s="38">
        <f t="shared" ref="AQ7:AQ72" si="15">AQ6+AP7</f>
        <v>0</v>
      </c>
      <c r="AR7" s="17">
        <f t="shared" si="1"/>
        <v>-100000</v>
      </c>
      <c r="AS7" s="53">
        <f t="shared" ref="AS7:AS82" si="16">(AR7+AS6)</f>
        <v>-40000</v>
      </c>
      <c r="AT7" s="11"/>
    </row>
    <row r="8" spans="1:46" x14ac:dyDescent="0.3">
      <c r="A8" s="10">
        <v>5</v>
      </c>
      <c r="B8" s="69"/>
      <c r="C8" s="63"/>
      <c r="D8" s="63">
        <f t="shared" si="4"/>
        <v>120000</v>
      </c>
      <c r="E8" s="72">
        <v>43258</v>
      </c>
      <c r="F8" s="12" t="s">
        <v>25</v>
      </c>
      <c r="G8" s="5">
        <v>40000</v>
      </c>
      <c r="H8" s="14">
        <f t="shared" si="2"/>
        <v>120000</v>
      </c>
      <c r="I8" s="14"/>
      <c r="J8" s="75"/>
      <c r="K8" s="75"/>
      <c r="L8" s="75"/>
      <c r="M8" s="15"/>
      <c r="N8" s="15"/>
      <c r="O8" s="1"/>
      <c r="P8" s="4">
        <f t="shared" si="3"/>
        <v>20000</v>
      </c>
      <c r="Q8" s="55"/>
      <c r="R8" s="55"/>
      <c r="S8" s="55"/>
      <c r="T8" s="55"/>
      <c r="U8" s="55"/>
      <c r="V8" s="47">
        <f t="shared" si="0"/>
        <v>100000</v>
      </c>
      <c r="W8" s="39"/>
      <c r="X8" s="32"/>
      <c r="Y8" s="34">
        <f t="shared" ref="Y8:Y65" si="17">X8*W8</f>
        <v>0</v>
      </c>
      <c r="Z8" s="35">
        <f t="shared" si="8"/>
        <v>8000000</v>
      </c>
      <c r="AA8" s="49"/>
      <c r="AB8" s="115"/>
      <c r="AC8" s="50"/>
      <c r="AD8" s="29">
        <f t="shared" si="9"/>
        <v>0</v>
      </c>
      <c r="AE8" s="50">
        <f t="shared" si="10"/>
        <v>0</v>
      </c>
      <c r="AF8" s="50">
        <f t="shared" si="11"/>
        <v>9682041</v>
      </c>
      <c r="AG8" s="36"/>
      <c r="AH8" s="37"/>
      <c r="AI8" s="37">
        <f t="shared" si="12"/>
        <v>1682041</v>
      </c>
      <c r="AJ8" s="38">
        <f t="shared" si="13"/>
        <v>0</v>
      </c>
      <c r="AK8" s="118"/>
      <c r="AL8" s="38"/>
      <c r="AM8" s="61">
        <f t="shared" si="6"/>
        <v>0</v>
      </c>
      <c r="AN8" s="61"/>
      <c r="AO8" s="78">
        <f t="shared" si="7"/>
        <v>0</v>
      </c>
      <c r="AP8" s="38">
        <f t="shared" si="14"/>
        <v>0</v>
      </c>
      <c r="AQ8" s="38">
        <f t="shared" si="15"/>
        <v>0</v>
      </c>
      <c r="AR8" s="17">
        <f t="shared" si="1"/>
        <v>40000</v>
      </c>
      <c r="AS8" s="53">
        <f t="shared" si="16"/>
        <v>0</v>
      </c>
      <c r="AT8" s="11"/>
    </row>
    <row r="9" spans="1:46" ht="43.9" customHeight="1" x14ac:dyDescent="0.3">
      <c r="A9" s="10">
        <v>6</v>
      </c>
      <c r="B9" s="69"/>
      <c r="C9" s="63"/>
      <c r="D9" s="63">
        <f t="shared" ref="D9:D82" si="18">D8+C9</f>
        <v>120000</v>
      </c>
      <c r="E9" s="72"/>
      <c r="F9" s="12"/>
      <c r="G9" s="5"/>
      <c r="H9" s="14">
        <f t="shared" si="2"/>
        <v>120000</v>
      </c>
      <c r="I9" s="14"/>
      <c r="J9" s="75">
        <v>43262</v>
      </c>
      <c r="K9" s="75">
        <v>43264</v>
      </c>
      <c r="L9" s="75"/>
      <c r="M9" s="15" t="s">
        <v>26</v>
      </c>
      <c r="N9" s="15" t="s">
        <v>27</v>
      </c>
      <c r="O9" s="1">
        <v>100000</v>
      </c>
      <c r="P9" s="4">
        <f t="shared" si="3"/>
        <v>120000</v>
      </c>
      <c r="Q9" s="55"/>
      <c r="R9" s="55"/>
      <c r="S9" s="55"/>
      <c r="T9" s="55"/>
      <c r="U9" s="55"/>
      <c r="V9" s="47">
        <f t="shared" si="0"/>
        <v>0</v>
      </c>
      <c r="W9" s="39">
        <v>400</v>
      </c>
      <c r="X9" s="32">
        <v>100000</v>
      </c>
      <c r="Y9" s="34">
        <f t="shared" si="17"/>
        <v>40000000</v>
      </c>
      <c r="Z9" s="35">
        <f t="shared" si="8"/>
        <v>48000000</v>
      </c>
      <c r="AA9" s="49">
        <v>0.44969999999999999</v>
      </c>
      <c r="AB9" s="115">
        <v>1073.5</v>
      </c>
      <c r="AC9" s="50">
        <f t="shared" ref="AC9:AC81" si="19">AA9*AB9</f>
        <v>482.75295</v>
      </c>
      <c r="AD9" s="29">
        <f t="shared" si="9"/>
        <v>100000</v>
      </c>
      <c r="AE9" s="50">
        <f t="shared" si="10"/>
        <v>48275295</v>
      </c>
      <c r="AF9" s="50">
        <f t="shared" si="11"/>
        <v>57957336</v>
      </c>
      <c r="AG9" s="36">
        <f t="shared" ref="AG9:AG82" si="20">1-(Z9/AF9)</f>
        <v>0.17180458397880816</v>
      </c>
      <c r="AH9" s="37">
        <f>AE9-Y9</f>
        <v>8275295</v>
      </c>
      <c r="AI9" s="37">
        <f t="shared" si="12"/>
        <v>9957336</v>
      </c>
      <c r="AJ9" s="38">
        <f t="shared" si="13"/>
        <v>44970</v>
      </c>
      <c r="AK9" s="118">
        <v>43337</v>
      </c>
      <c r="AL9" s="38">
        <f t="shared" ref="AL9" si="21">AJ9</f>
        <v>44970</v>
      </c>
      <c r="AM9" s="61">
        <f t="shared" si="6"/>
        <v>1073.5</v>
      </c>
      <c r="AN9" s="61">
        <f>AN5</f>
        <v>1129.8</v>
      </c>
      <c r="AO9" s="78">
        <f t="shared" si="7"/>
        <v>5629999.9999999953</v>
      </c>
      <c r="AP9" s="38">
        <f t="shared" si="14"/>
        <v>0</v>
      </c>
      <c r="AQ9" s="38">
        <f t="shared" si="15"/>
        <v>0</v>
      </c>
      <c r="AR9" s="17">
        <f t="shared" si="1"/>
        <v>0</v>
      </c>
      <c r="AS9" s="53">
        <f t="shared" si="16"/>
        <v>0</v>
      </c>
      <c r="AT9" s="11"/>
    </row>
    <row r="10" spans="1:46" x14ac:dyDescent="0.3">
      <c r="A10" s="10">
        <v>7</v>
      </c>
      <c r="B10" s="69">
        <v>43266</v>
      </c>
      <c r="C10" s="63">
        <v>120000</v>
      </c>
      <c r="D10" s="63">
        <f t="shared" si="18"/>
        <v>240000</v>
      </c>
      <c r="E10" s="72"/>
      <c r="F10" s="12"/>
      <c r="G10" s="5"/>
      <c r="H10" s="14">
        <f t="shared" si="2"/>
        <v>120000</v>
      </c>
      <c r="I10" s="14"/>
      <c r="J10" s="75"/>
      <c r="K10" s="75"/>
      <c r="L10" s="75"/>
      <c r="M10" s="15"/>
      <c r="N10" s="15"/>
      <c r="O10" s="1"/>
      <c r="P10" s="4">
        <f t="shared" si="3"/>
        <v>120000</v>
      </c>
      <c r="Q10" s="55"/>
      <c r="R10" s="55"/>
      <c r="S10" s="55"/>
      <c r="T10" s="55"/>
      <c r="U10" s="55"/>
      <c r="V10" s="47">
        <f t="shared" si="0"/>
        <v>0</v>
      </c>
      <c r="W10" s="39"/>
      <c r="X10" s="32"/>
      <c r="Y10" s="34">
        <f t="shared" si="17"/>
        <v>0</v>
      </c>
      <c r="Z10" s="35">
        <f t="shared" si="8"/>
        <v>48000000</v>
      </c>
      <c r="AA10" s="49"/>
      <c r="AB10" s="115"/>
      <c r="AC10" s="50"/>
      <c r="AD10" s="29">
        <f t="shared" si="9"/>
        <v>0</v>
      </c>
      <c r="AE10" s="50">
        <f t="shared" si="10"/>
        <v>0</v>
      </c>
      <c r="AF10" s="50">
        <f t="shared" si="11"/>
        <v>57957336</v>
      </c>
      <c r="AG10" s="36"/>
      <c r="AH10" s="37"/>
      <c r="AI10" s="37">
        <f t="shared" si="12"/>
        <v>9957336</v>
      </c>
      <c r="AJ10" s="38">
        <f t="shared" si="13"/>
        <v>0</v>
      </c>
      <c r="AK10" s="118"/>
      <c r="AL10" s="38"/>
      <c r="AM10" s="61">
        <f t="shared" si="6"/>
        <v>0</v>
      </c>
      <c r="AN10" s="61"/>
      <c r="AO10" s="78">
        <f t="shared" si="7"/>
        <v>0</v>
      </c>
      <c r="AP10" s="38">
        <f t="shared" si="14"/>
        <v>0</v>
      </c>
      <c r="AQ10" s="38">
        <f t="shared" si="15"/>
        <v>0</v>
      </c>
      <c r="AR10" s="17">
        <f t="shared" si="1"/>
        <v>-120000</v>
      </c>
      <c r="AS10" s="53">
        <f t="shared" si="16"/>
        <v>-120000</v>
      </c>
      <c r="AT10" s="11"/>
    </row>
    <row r="11" spans="1:46" x14ac:dyDescent="0.3">
      <c r="A11" s="10">
        <v>8</v>
      </c>
      <c r="B11" s="69"/>
      <c r="C11" s="63"/>
      <c r="D11" s="63">
        <f t="shared" si="18"/>
        <v>240000</v>
      </c>
      <c r="E11" s="72">
        <v>43273</v>
      </c>
      <c r="F11" s="18" t="s">
        <v>28</v>
      </c>
      <c r="G11" s="5">
        <v>80000</v>
      </c>
      <c r="H11" s="14">
        <f t="shared" si="2"/>
        <v>200000</v>
      </c>
      <c r="I11" s="14"/>
      <c r="J11" s="75"/>
      <c r="K11" s="75"/>
      <c r="L11" s="75"/>
      <c r="M11" s="15"/>
      <c r="N11" s="15"/>
      <c r="O11" s="1"/>
      <c r="P11" s="4">
        <f t="shared" si="3"/>
        <v>120000</v>
      </c>
      <c r="Q11" s="55"/>
      <c r="R11" s="55"/>
      <c r="S11" s="55"/>
      <c r="T11" s="55"/>
      <c r="U11" s="55"/>
      <c r="V11" s="47">
        <f t="shared" si="0"/>
        <v>80000</v>
      </c>
      <c r="W11" s="39"/>
      <c r="X11" s="32"/>
      <c r="Y11" s="34">
        <f t="shared" si="17"/>
        <v>0</v>
      </c>
      <c r="Z11" s="35">
        <f t="shared" si="8"/>
        <v>48000000</v>
      </c>
      <c r="AA11" s="49"/>
      <c r="AB11" s="115"/>
      <c r="AC11" s="50"/>
      <c r="AD11" s="29">
        <f t="shared" si="9"/>
        <v>0</v>
      </c>
      <c r="AE11" s="50">
        <f t="shared" si="10"/>
        <v>0</v>
      </c>
      <c r="AF11" s="50">
        <f t="shared" si="11"/>
        <v>57957336</v>
      </c>
      <c r="AG11" s="36"/>
      <c r="AH11" s="37"/>
      <c r="AI11" s="37">
        <f t="shared" si="12"/>
        <v>9957336</v>
      </c>
      <c r="AJ11" s="38">
        <f t="shared" si="13"/>
        <v>0</v>
      </c>
      <c r="AK11" s="118"/>
      <c r="AL11" s="38"/>
      <c r="AM11" s="61">
        <f t="shared" si="6"/>
        <v>0</v>
      </c>
      <c r="AN11" s="61"/>
      <c r="AO11" s="78">
        <f t="shared" si="7"/>
        <v>0</v>
      </c>
      <c r="AP11" s="38">
        <f t="shared" si="14"/>
        <v>0</v>
      </c>
      <c r="AQ11" s="38">
        <f t="shared" si="15"/>
        <v>0</v>
      </c>
      <c r="AR11" s="17">
        <f t="shared" si="1"/>
        <v>80000</v>
      </c>
      <c r="AS11" s="53">
        <f t="shared" si="16"/>
        <v>-40000</v>
      </c>
      <c r="AT11" s="11"/>
    </row>
    <row r="12" spans="1:46" ht="44.1" customHeight="1" x14ac:dyDescent="0.3">
      <c r="A12" s="10">
        <v>9</v>
      </c>
      <c r="B12" s="69">
        <v>43280</v>
      </c>
      <c r="C12" s="63">
        <v>100000</v>
      </c>
      <c r="D12" s="63">
        <f t="shared" si="18"/>
        <v>340000</v>
      </c>
      <c r="E12" s="72"/>
      <c r="F12" s="13"/>
      <c r="G12" s="5"/>
      <c r="H12" s="14">
        <f t="shared" si="2"/>
        <v>200000</v>
      </c>
      <c r="I12" s="14"/>
      <c r="J12" s="75">
        <v>43290</v>
      </c>
      <c r="K12" s="75">
        <v>43293</v>
      </c>
      <c r="L12" s="75"/>
      <c r="M12" s="15" t="s">
        <v>29</v>
      </c>
      <c r="N12" s="15" t="s">
        <v>30</v>
      </c>
      <c r="O12" s="1">
        <v>80000</v>
      </c>
      <c r="P12" s="4">
        <f t="shared" si="3"/>
        <v>200000</v>
      </c>
      <c r="Q12" s="55"/>
      <c r="R12" s="55"/>
      <c r="S12" s="55"/>
      <c r="T12" s="55"/>
      <c r="U12" s="55"/>
      <c r="V12" s="47">
        <f t="shared" si="0"/>
        <v>0</v>
      </c>
      <c r="W12" s="39">
        <v>400</v>
      </c>
      <c r="X12" s="32">
        <v>80000</v>
      </c>
      <c r="Y12" s="34">
        <f t="shared" si="17"/>
        <v>32000000</v>
      </c>
      <c r="Z12" s="35">
        <f t="shared" si="8"/>
        <v>80000000</v>
      </c>
      <c r="AA12" s="49">
        <v>0.44969999999999999</v>
      </c>
      <c r="AB12" s="115">
        <v>1120.8</v>
      </c>
      <c r="AC12" s="50">
        <f t="shared" si="19"/>
        <v>504.02375999999998</v>
      </c>
      <c r="AD12" s="29">
        <f t="shared" si="9"/>
        <v>80000</v>
      </c>
      <c r="AE12" s="50">
        <f t="shared" si="10"/>
        <v>40321900.799999997</v>
      </c>
      <c r="AF12" s="50">
        <f t="shared" si="11"/>
        <v>98279236.799999997</v>
      </c>
      <c r="AG12" s="36">
        <f t="shared" si="20"/>
        <v>0.1859928647716157</v>
      </c>
      <c r="AH12" s="37">
        <f>AE12-Y12</f>
        <v>8321900.799999997</v>
      </c>
      <c r="AI12" s="37">
        <f t="shared" si="12"/>
        <v>18279236.799999997</v>
      </c>
      <c r="AJ12" s="38">
        <f t="shared" si="13"/>
        <v>35976</v>
      </c>
      <c r="AK12" s="118">
        <v>43368</v>
      </c>
      <c r="AL12" s="38">
        <v>35976</v>
      </c>
      <c r="AM12" s="61">
        <f t="shared" si="6"/>
        <v>1120.8</v>
      </c>
      <c r="AN12" s="61">
        <f>AN5</f>
        <v>1129.8</v>
      </c>
      <c r="AO12" s="78">
        <f t="shared" si="7"/>
        <v>720000</v>
      </c>
      <c r="AP12" s="38">
        <f t="shared" si="14"/>
        <v>0</v>
      </c>
      <c r="AQ12" s="38">
        <f t="shared" si="15"/>
        <v>0</v>
      </c>
      <c r="AR12" s="17">
        <f t="shared" si="1"/>
        <v>-100000</v>
      </c>
      <c r="AS12" s="53">
        <f t="shared" si="16"/>
        <v>-140000</v>
      </c>
      <c r="AT12" s="11"/>
    </row>
    <row r="13" spans="1:46" x14ac:dyDescent="0.3">
      <c r="A13" s="10">
        <v>10</v>
      </c>
      <c r="B13" s="69"/>
      <c r="C13" s="63"/>
      <c r="D13" s="63">
        <f t="shared" si="18"/>
        <v>340000</v>
      </c>
      <c r="E13" s="72">
        <v>43300</v>
      </c>
      <c r="F13" s="13" t="s">
        <v>57</v>
      </c>
      <c r="G13" s="5">
        <v>20000</v>
      </c>
      <c r="H13" s="14">
        <f t="shared" si="2"/>
        <v>220000</v>
      </c>
      <c r="I13" s="14"/>
      <c r="J13" s="75"/>
      <c r="K13" s="75"/>
      <c r="L13" s="75"/>
      <c r="M13" s="15"/>
      <c r="N13" s="15"/>
      <c r="O13" s="1"/>
      <c r="P13" s="4">
        <f t="shared" si="3"/>
        <v>200000</v>
      </c>
      <c r="Q13" s="55"/>
      <c r="R13" s="55"/>
      <c r="S13" s="55"/>
      <c r="T13" s="55"/>
      <c r="U13" s="55"/>
      <c r="V13" s="47">
        <f t="shared" si="0"/>
        <v>20000</v>
      </c>
      <c r="W13" s="39"/>
      <c r="X13" s="32"/>
      <c r="Y13" s="34">
        <f t="shared" si="17"/>
        <v>0</v>
      </c>
      <c r="Z13" s="35">
        <f t="shared" si="8"/>
        <v>80000000</v>
      </c>
      <c r="AA13" s="49"/>
      <c r="AB13" s="115"/>
      <c r="AC13" s="50"/>
      <c r="AD13" s="29">
        <f t="shared" si="9"/>
        <v>0</v>
      </c>
      <c r="AE13" s="50">
        <f t="shared" si="10"/>
        <v>0</v>
      </c>
      <c r="AF13" s="50">
        <f t="shared" si="11"/>
        <v>98279236.799999997</v>
      </c>
      <c r="AG13" s="36"/>
      <c r="AH13" s="37"/>
      <c r="AI13" s="37">
        <f t="shared" si="12"/>
        <v>18279236.799999997</v>
      </c>
      <c r="AJ13" s="38">
        <f t="shared" si="13"/>
        <v>0</v>
      </c>
      <c r="AK13" s="118"/>
      <c r="AL13" s="38"/>
      <c r="AM13" s="61">
        <f t="shared" si="6"/>
        <v>0</v>
      </c>
      <c r="AN13" s="61"/>
      <c r="AO13" s="78">
        <f t="shared" si="7"/>
        <v>0</v>
      </c>
      <c r="AP13" s="38">
        <f t="shared" si="14"/>
        <v>0</v>
      </c>
      <c r="AQ13" s="38">
        <f t="shared" si="15"/>
        <v>0</v>
      </c>
      <c r="AR13" s="17">
        <f t="shared" si="1"/>
        <v>20000</v>
      </c>
      <c r="AS13" s="53">
        <f t="shared" si="16"/>
        <v>-120000</v>
      </c>
      <c r="AT13" s="11"/>
    </row>
    <row r="14" spans="1:46" ht="44.1" customHeight="1" x14ac:dyDescent="0.3">
      <c r="A14" s="10">
        <v>11</v>
      </c>
      <c r="B14" s="69">
        <v>43306</v>
      </c>
      <c r="C14" s="63">
        <v>40000</v>
      </c>
      <c r="D14" s="63">
        <f t="shared" si="18"/>
        <v>380000</v>
      </c>
      <c r="E14" s="72"/>
      <c r="F14" s="13"/>
      <c r="G14" s="5"/>
      <c r="H14" s="14">
        <f t="shared" si="2"/>
        <v>220000</v>
      </c>
      <c r="I14" s="14"/>
      <c r="J14" s="75">
        <v>43304</v>
      </c>
      <c r="K14" s="75">
        <v>43310</v>
      </c>
      <c r="L14" s="75"/>
      <c r="M14" s="15" t="s">
        <v>56</v>
      </c>
      <c r="N14" s="15" t="s">
        <v>58</v>
      </c>
      <c r="O14" s="1">
        <v>20000</v>
      </c>
      <c r="P14" s="4">
        <f t="shared" si="3"/>
        <v>220000</v>
      </c>
      <c r="Q14" s="55"/>
      <c r="R14" s="55"/>
      <c r="S14" s="55"/>
      <c r="T14" s="55"/>
      <c r="U14" s="55"/>
      <c r="V14" s="47">
        <f t="shared" si="0"/>
        <v>0</v>
      </c>
      <c r="W14" s="39">
        <v>400</v>
      </c>
      <c r="X14" s="32">
        <v>20000</v>
      </c>
      <c r="Y14" s="34">
        <f t="shared" si="17"/>
        <v>8000000</v>
      </c>
      <c r="Z14" s="35">
        <f t="shared" si="8"/>
        <v>88000000</v>
      </c>
      <c r="AA14" s="49">
        <v>0.44969999999999999</v>
      </c>
      <c r="AB14" s="115">
        <v>1119.5999999999999</v>
      </c>
      <c r="AC14" s="50">
        <f t="shared" si="19"/>
        <v>503.48411999999996</v>
      </c>
      <c r="AD14" s="29">
        <f t="shared" si="9"/>
        <v>20000</v>
      </c>
      <c r="AE14" s="50">
        <f t="shared" si="10"/>
        <v>10069682.399999999</v>
      </c>
      <c r="AF14" s="50">
        <f t="shared" si="11"/>
        <v>108348919.19999999</v>
      </c>
      <c r="AG14" s="36">
        <f t="shared" si="20"/>
        <v>0.18780915721400193</v>
      </c>
      <c r="AH14" s="37">
        <f t="shared" ref="AH14:AH82" si="22">AE14-Y14</f>
        <v>2069682.3999999985</v>
      </c>
      <c r="AI14" s="37">
        <f t="shared" si="12"/>
        <v>20348919.199999996</v>
      </c>
      <c r="AJ14" s="38">
        <f t="shared" si="13"/>
        <v>8994</v>
      </c>
      <c r="AK14" s="118">
        <v>43368</v>
      </c>
      <c r="AL14" s="38">
        <v>8994</v>
      </c>
      <c r="AM14" s="61">
        <f t="shared" si="6"/>
        <v>1119.5999999999999</v>
      </c>
      <c r="AN14" s="61">
        <f>AN5</f>
        <v>1129.8</v>
      </c>
      <c r="AO14" s="78">
        <f t="shared" si="7"/>
        <v>204000.0000000009</v>
      </c>
      <c r="AP14" s="38">
        <f t="shared" si="14"/>
        <v>0</v>
      </c>
      <c r="AQ14" s="38">
        <f t="shared" si="15"/>
        <v>0</v>
      </c>
      <c r="AR14" s="17">
        <f t="shared" si="1"/>
        <v>-40000</v>
      </c>
      <c r="AS14" s="53">
        <f t="shared" si="16"/>
        <v>-160000</v>
      </c>
      <c r="AT14" s="11"/>
    </row>
    <row r="15" spans="1:46" x14ac:dyDescent="0.3">
      <c r="A15" s="10">
        <v>12</v>
      </c>
      <c r="B15" s="69"/>
      <c r="C15" s="63"/>
      <c r="D15" s="63">
        <f t="shared" si="18"/>
        <v>380000</v>
      </c>
      <c r="E15" s="72">
        <v>43312</v>
      </c>
      <c r="F15" s="13" t="s">
        <v>59</v>
      </c>
      <c r="G15" s="5">
        <v>100000</v>
      </c>
      <c r="H15" s="14">
        <f t="shared" si="2"/>
        <v>320000</v>
      </c>
      <c r="I15" s="14"/>
      <c r="J15" s="75"/>
      <c r="K15" s="75"/>
      <c r="L15" s="75"/>
      <c r="M15" s="15"/>
      <c r="N15" s="15"/>
      <c r="O15" s="1"/>
      <c r="P15" s="4">
        <f t="shared" si="3"/>
        <v>220000</v>
      </c>
      <c r="Q15" s="55"/>
      <c r="R15" s="55"/>
      <c r="S15" s="55"/>
      <c r="T15" s="55"/>
      <c r="U15" s="55"/>
      <c r="V15" s="47">
        <f t="shared" si="0"/>
        <v>100000</v>
      </c>
      <c r="W15" s="39"/>
      <c r="X15" s="32"/>
      <c r="Y15" s="34">
        <f t="shared" si="17"/>
        <v>0</v>
      </c>
      <c r="Z15" s="35">
        <f t="shared" si="8"/>
        <v>88000000</v>
      </c>
      <c r="AA15" s="49"/>
      <c r="AB15" s="115"/>
      <c r="AC15" s="50"/>
      <c r="AD15" s="29">
        <f t="shared" si="9"/>
        <v>0</v>
      </c>
      <c r="AE15" s="50">
        <f t="shared" si="10"/>
        <v>0</v>
      </c>
      <c r="AF15" s="50">
        <f t="shared" si="11"/>
        <v>108348919.19999999</v>
      </c>
      <c r="AG15" s="36"/>
      <c r="AH15" s="37"/>
      <c r="AI15" s="37">
        <f t="shared" si="12"/>
        <v>20348919.199999996</v>
      </c>
      <c r="AJ15" s="38">
        <f t="shared" si="13"/>
        <v>0</v>
      </c>
      <c r="AK15" s="118"/>
      <c r="AL15" s="38"/>
      <c r="AM15" s="61">
        <f t="shared" si="6"/>
        <v>0</v>
      </c>
      <c r="AN15" s="61"/>
      <c r="AO15" s="78">
        <f t="shared" si="7"/>
        <v>0</v>
      </c>
      <c r="AP15" s="38">
        <f t="shared" si="14"/>
        <v>0</v>
      </c>
      <c r="AQ15" s="38">
        <f t="shared" si="15"/>
        <v>0</v>
      </c>
      <c r="AR15" s="17">
        <f t="shared" si="1"/>
        <v>100000</v>
      </c>
      <c r="AS15" s="53">
        <f t="shared" si="16"/>
        <v>-60000</v>
      </c>
      <c r="AT15" s="11"/>
    </row>
    <row r="16" spans="1:46" ht="44.1" customHeight="1" x14ac:dyDescent="0.3">
      <c r="A16" s="10">
        <v>13</v>
      </c>
      <c r="B16" s="69">
        <v>43326</v>
      </c>
      <c r="C16" s="63">
        <v>20000</v>
      </c>
      <c r="D16" s="63">
        <f t="shared" si="18"/>
        <v>400000</v>
      </c>
      <c r="E16" s="72"/>
      <c r="F16" s="13"/>
      <c r="G16" s="8"/>
      <c r="H16" s="14">
        <f t="shared" si="2"/>
        <v>320000</v>
      </c>
      <c r="I16" s="14"/>
      <c r="J16" s="75">
        <v>43318</v>
      </c>
      <c r="K16" s="75">
        <v>43324</v>
      </c>
      <c r="L16" s="75"/>
      <c r="M16" s="15" t="s">
        <v>60</v>
      </c>
      <c r="N16" s="15" t="s">
        <v>61</v>
      </c>
      <c r="O16" s="1">
        <v>100000</v>
      </c>
      <c r="P16" s="4">
        <f t="shared" si="3"/>
        <v>320000</v>
      </c>
      <c r="Q16" s="55"/>
      <c r="R16" s="55"/>
      <c r="S16" s="55"/>
      <c r="T16" s="55"/>
      <c r="U16" s="55"/>
      <c r="V16" s="47">
        <f t="shared" si="0"/>
        <v>0</v>
      </c>
      <c r="W16" s="39">
        <v>400</v>
      </c>
      <c r="X16" s="32">
        <v>100000</v>
      </c>
      <c r="Y16" s="34">
        <f t="shared" si="17"/>
        <v>40000000</v>
      </c>
      <c r="Z16" s="35">
        <f t="shared" si="8"/>
        <v>128000000</v>
      </c>
      <c r="AA16" s="49">
        <v>0.44969999999999999</v>
      </c>
      <c r="AB16" s="115">
        <v>1117.9000000000001</v>
      </c>
      <c r="AC16" s="50">
        <f t="shared" si="19"/>
        <v>502.71963000000005</v>
      </c>
      <c r="AD16" s="29">
        <f t="shared" si="9"/>
        <v>100000</v>
      </c>
      <c r="AE16" s="50">
        <f t="shared" si="10"/>
        <v>50271963.000000007</v>
      </c>
      <c r="AF16" s="50">
        <f t="shared" si="11"/>
        <v>158620882.19999999</v>
      </c>
      <c r="AG16" s="36">
        <f t="shared" si="20"/>
        <v>0.19304445779964263</v>
      </c>
      <c r="AH16" s="37">
        <f t="shared" si="22"/>
        <v>10271963.000000007</v>
      </c>
      <c r="AI16" s="37">
        <f t="shared" si="12"/>
        <v>30620882.200000003</v>
      </c>
      <c r="AJ16" s="38">
        <f t="shared" si="13"/>
        <v>44970</v>
      </c>
      <c r="AK16" s="118">
        <v>43400</v>
      </c>
      <c r="AL16" s="38">
        <v>44970</v>
      </c>
      <c r="AM16" s="61">
        <f t="shared" si="6"/>
        <v>1117.9000000000001</v>
      </c>
      <c r="AN16" s="61">
        <f>AN5</f>
        <v>1129.8</v>
      </c>
      <c r="AO16" s="78">
        <f t="shared" si="7"/>
        <v>1189999.9999999863</v>
      </c>
      <c r="AP16" s="38">
        <f t="shared" si="14"/>
        <v>0</v>
      </c>
      <c r="AQ16" s="38">
        <f t="shared" si="15"/>
        <v>0</v>
      </c>
      <c r="AR16" s="17">
        <f t="shared" si="1"/>
        <v>-20000</v>
      </c>
      <c r="AS16" s="53">
        <f t="shared" si="16"/>
        <v>-80000</v>
      </c>
      <c r="AT16" s="11"/>
    </row>
    <row r="17" spans="1:46" x14ac:dyDescent="0.3">
      <c r="A17" s="10">
        <v>14</v>
      </c>
      <c r="B17" s="69"/>
      <c r="C17" s="63"/>
      <c r="D17" s="63">
        <f t="shared" si="18"/>
        <v>400000</v>
      </c>
      <c r="E17" s="72">
        <v>43335</v>
      </c>
      <c r="F17" s="13" t="s">
        <v>62</v>
      </c>
      <c r="G17" s="5">
        <v>20000</v>
      </c>
      <c r="H17" s="14">
        <f t="shared" si="2"/>
        <v>340000</v>
      </c>
      <c r="I17" s="14"/>
      <c r="J17" s="75"/>
      <c r="K17" s="75"/>
      <c r="L17" s="75"/>
      <c r="M17" s="15"/>
      <c r="N17" s="15"/>
      <c r="O17" s="1"/>
      <c r="P17" s="4">
        <f t="shared" si="3"/>
        <v>320000</v>
      </c>
      <c r="Q17" s="55"/>
      <c r="R17" s="55"/>
      <c r="S17" s="55"/>
      <c r="T17" s="55"/>
      <c r="U17" s="55"/>
      <c r="V17" s="47">
        <f t="shared" si="0"/>
        <v>20000</v>
      </c>
      <c r="W17" s="39"/>
      <c r="X17" s="32"/>
      <c r="Y17" s="34">
        <f t="shared" si="17"/>
        <v>0</v>
      </c>
      <c r="Z17" s="35">
        <f t="shared" si="8"/>
        <v>128000000</v>
      </c>
      <c r="AA17" s="49"/>
      <c r="AB17" s="115"/>
      <c r="AC17" s="50"/>
      <c r="AD17" s="29">
        <f t="shared" si="9"/>
        <v>0</v>
      </c>
      <c r="AE17" s="50">
        <f t="shared" si="10"/>
        <v>0</v>
      </c>
      <c r="AF17" s="50">
        <f t="shared" si="11"/>
        <v>158620882.19999999</v>
      </c>
      <c r="AG17" s="36"/>
      <c r="AH17" s="37"/>
      <c r="AI17" s="37">
        <f t="shared" si="12"/>
        <v>30620882.200000003</v>
      </c>
      <c r="AJ17" s="38">
        <f t="shared" si="13"/>
        <v>0</v>
      </c>
      <c r="AK17" s="118"/>
      <c r="AL17" s="38"/>
      <c r="AM17" s="61">
        <f t="shared" si="6"/>
        <v>0</v>
      </c>
      <c r="AN17" s="61"/>
      <c r="AO17" s="78">
        <f t="shared" si="7"/>
        <v>0</v>
      </c>
      <c r="AP17" s="38">
        <f t="shared" si="14"/>
        <v>0</v>
      </c>
      <c r="AQ17" s="38">
        <f t="shared" si="15"/>
        <v>0</v>
      </c>
      <c r="AR17" s="17">
        <f t="shared" si="1"/>
        <v>20000</v>
      </c>
      <c r="AS17" s="53">
        <f t="shared" si="16"/>
        <v>-60000</v>
      </c>
      <c r="AT17" s="11"/>
    </row>
    <row r="18" spans="1:46" x14ac:dyDescent="0.3">
      <c r="A18" s="10">
        <v>15</v>
      </c>
      <c r="B18" s="69"/>
      <c r="C18" s="63"/>
      <c r="D18" s="63">
        <f t="shared" si="18"/>
        <v>400000</v>
      </c>
      <c r="E18" s="72">
        <v>43342</v>
      </c>
      <c r="F18" s="13" t="s">
        <v>63</v>
      </c>
      <c r="G18" s="5">
        <v>60000</v>
      </c>
      <c r="H18" s="14">
        <f t="shared" si="2"/>
        <v>400000</v>
      </c>
      <c r="I18" s="14"/>
      <c r="J18" s="75"/>
      <c r="K18" s="75"/>
      <c r="L18" s="75"/>
      <c r="M18" s="15"/>
      <c r="N18" s="15"/>
      <c r="O18" s="1"/>
      <c r="P18" s="4">
        <f t="shared" si="3"/>
        <v>320000</v>
      </c>
      <c r="Q18" s="55"/>
      <c r="R18" s="55"/>
      <c r="S18" s="55"/>
      <c r="T18" s="55"/>
      <c r="U18" s="55"/>
      <c r="V18" s="47">
        <f t="shared" si="0"/>
        <v>80000</v>
      </c>
      <c r="W18" s="39"/>
      <c r="X18" s="32"/>
      <c r="Y18" s="34">
        <f t="shared" si="17"/>
        <v>0</v>
      </c>
      <c r="Z18" s="35">
        <f t="shared" si="8"/>
        <v>128000000</v>
      </c>
      <c r="AA18" s="49"/>
      <c r="AB18" s="115"/>
      <c r="AC18" s="50"/>
      <c r="AD18" s="29">
        <f t="shared" si="9"/>
        <v>0</v>
      </c>
      <c r="AE18" s="50">
        <f t="shared" si="10"/>
        <v>0</v>
      </c>
      <c r="AF18" s="50">
        <f t="shared" si="11"/>
        <v>158620882.19999999</v>
      </c>
      <c r="AG18" s="36"/>
      <c r="AH18" s="37"/>
      <c r="AI18" s="37">
        <f t="shared" si="12"/>
        <v>30620882.200000003</v>
      </c>
      <c r="AJ18" s="38">
        <f t="shared" si="13"/>
        <v>0</v>
      </c>
      <c r="AK18" s="118"/>
      <c r="AL18" s="38"/>
      <c r="AM18" s="61">
        <f t="shared" si="6"/>
        <v>0</v>
      </c>
      <c r="AN18" s="61"/>
      <c r="AO18" s="78">
        <f t="shared" si="7"/>
        <v>0</v>
      </c>
      <c r="AP18" s="38">
        <f t="shared" si="14"/>
        <v>0</v>
      </c>
      <c r="AQ18" s="38">
        <f t="shared" si="15"/>
        <v>0</v>
      </c>
      <c r="AR18" s="17">
        <f t="shared" si="1"/>
        <v>60000</v>
      </c>
      <c r="AS18" s="53">
        <f t="shared" si="16"/>
        <v>0</v>
      </c>
      <c r="AT18" s="11"/>
    </row>
    <row r="19" spans="1:46" ht="44.1" customHeight="1" x14ac:dyDescent="0.3">
      <c r="A19" s="10">
        <v>16</v>
      </c>
      <c r="B19" s="69"/>
      <c r="C19" s="63"/>
      <c r="D19" s="63">
        <f t="shared" si="18"/>
        <v>400000</v>
      </c>
      <c r="E19" s="72"/>
      <c r="F19" s="13"/>
      <c r="G19" s="5"/>
      <c r="H19" s="14">
        <f t="shared" si="2"/>
        <v>400000</v>
      </c>
      <c r="I19" s="14"/>
      <c r="J19" s="75">
        <v>43346</v>
      </c>
      <c r="K19" s="75">
        <v>43352</v>
      </c>
      <c r="L19" s="75"/>
      <c r="M19" s="15" t="s">
        <v>64</v>
      </c>
      <c r="N19" s="15" t="s">
        <v>65</v>
      </c>
      <c r="O19" s="1">
        <v>80000</v>
      </c>
      <c r="P19" s="4">
        <f t="shared" si="3"/>
        <v>400000</v>
      </c>
      <c r="Q19" s="55"/>
      <c r="R19" s="55"/>
      <c r="S19" s="55"/>
      <c r="T19" s="55"/>
      <c r="U19" s="55"/>
      <c r="V19" s="47">
        <f t="shared" si="0"/>
        <v>0</v>
      </c>
      <c r="W19" s="39">
        <v>400</v>
      </c>
      <c r="X19" s="32">
        <v>80000</v>
      </c>
      <c r="Y19" s="34">
        <f t="shared" si="17"/>
        <v>32000000</v>
      </c>
      <c r="Z19" s="35">
        <f t="shared" si="8"/>
        <v>160000000</v>
      </c>
      <c r="AA19" s="49">
        <v>0.44969999999999999</v>
      </c>
      <c r="AB19" s="115">
        <v>1121.2</v>
      </c>
      <c r="AC19" s="50">
        <f t="shared" si="19"/>
        <v>504.20364000000001</v>
      </c>
      <c r="AD19" s="29">
        <f t="shared" si="9"/>
        <v>80000</v>
      </c>
      <c r="AE19" s="50">
        <f t="shared" si="10"/>
        <v>40336291.200000003</v>
      </c>
      <c r="AF19" s="50">
        <f t="shared" si="11"/>
        <v>198957173.39999998</v>
      </c>
      <c r="AG19" s="36">
        <f t="shared" si="20"/>
        <v>0.19580682985316267</v>
      </c>
      <c r="AH19" s="37">
        <f t="shared" si="22"/>
        <v>8336291.200000003</v>
      </c>
      <c r="AI19" s="37">
        <f t="shared" si="12"/>
        <v>38957173.400000006</v>
      </c>
      <c r="AJ19" s="38">
        <f t="shared" si="13"/>
        <v>35976</v>
      </c>
      <c r="AK19" s="118">
        <v>43400</v>
      </c>
      <c r="AL19" s="38">
        <v>35976</v>
      </c>
      <c r="AM19" s="61">
        <f t="shared" si="6"/>
        <v>1121.2</v>
      </c>
      <c r="AN19" s="61">
        <f>AN5</f>
        <v>1129.8</v>
      </c>
      <c r="AO19" s="78">
        <f t="shared" si="7"/>
        <v>687999.99999999278</v>
      </c>
      <c r="AP19" s="38">
        <f t="shared" si="14"/>
        <v>0</v>
      </c>
      <c r="AQ19" s="38">
        <f t="shared" si="15"/>
        <v>0</v>
      </c>
      <c r="AR19" s="17">
        <f t="shared" si="1"/>
        <v>0</v>
      </c>
      <c r="AS19" s="53">
        <f t="shared" si="16"/>
        <v>0</v>
      </c>
      <c r="AT19" s="11"/>
    </row>
    <row r="20" spans="1:46" x14ac:dyDescent="0.3">
      <c r="A20" s="10">
        <v>17</v>
      </c>
      <c r="B20" s="69">
        <v>43361</v>
      </c>
      <c r="C20" s="63">
        <v>40000</v>
      </c>
      <c r="D20" s="63">
        <f t="shared" si="18"/>
        <v>440000</v>
      </c>
      <c r="E20" s="72"/>
      <c r="F20" s="13"/>
      <c r="G20" s="5"/>
      <c r="H20" s="14">
        <f t="shared" si="2"/>
        <v>400000</v>
      </c>
      <c r="I20" s="14"/>
      <c r="J20" s="75"/>
      <c r="K20" s="75"/>
      <c r="L20" s="75"/>
      <c r="M20" s="15"/>
      <c r="N20" s="15"/>
      <c r="O20" s="1"/>
      <c r="P20" s="4">
        <f t="shared" si="3"/>
        <v>400000</v>
      </c>
      <c r="Q20" s="55"/>
      <c r="R20" s="55"/>
      <c r="S20" s="55"/>
      <c r="T20" s="55"/>
      <c r="U20" s="55"/>
      <c r="V20" s="47">
        <f t="shared" si="0"/>
        <v>0</v>
      </c>
      <c r="W20" s="39"/>
      <c r="X20" s="32"/>
      <c r="Y20" s="34">
        <f t="shared" si="17"/>
        <v>0</v>
      </c>
      <c r="Z20" s="35">
        <f t="shared" si="8"/>
        <v>160000000</v>
      </c>
      <c r="AA20" s="49"/>
      <c r="AB20" s="115"/>
      <c r="AC20" s="50"/>
      <c r="AD20" s="29">
        <f t="shared" si="9"/>
        <v>0</v>
      </c>
      <c r="AE20" s="50">
        <f t="shared" si="10"/>
        <v>0</v>
      </c>
      <c r="AF20" s="50">
        <f t="shared" si="11"/>
        <v>198957173.39999998</v>
      </c>
      <c r="AG20" s="36"/>
      <c r="AH20" s="37"/>
      <c r="AI20" s="37">
        <f t="shared" si="12"/>
        <v>38957173.400000006</v>
      </c>
      <c r="AJ20" s="38">
        <f t="shared" si="13"/>
        <v>0</v>
      </c>
      <c r="AK20" s="118"/>
      <c r="AL20" s="38"/>
      <c r="AM20" s="61">
        <f t="shared" si="6"/>
        <v>0</v>
      </c>
      <c r="AN20" s="61"/>
      <c r="AO20" s="78">
        <f t="shared" si="7"/>
        <v>0</v>
      </c>
      <c r="AP20" s="38">
        <f t="shared" si="14"/>
        <v>0</v>
      </c>
      <c r="AQ20" s="38">
        <f t="shared" si="15"/>
        <v>0</v>
      </c>
      <c r="AR20" s="17">
        <f t="shared" si="1"/>
        <v>-40000</v>
      </c>
      <c r="AS20" s="53">
        <f t="shared" si="16"/>
        <v>-40000</v>
      </c>
      <c r="AT20" s="11"/>
    </row>
    <row r="21" spans="1:46" ht="19.149999999999999" customHeight="1" x14ac:dyDescent="0.3">
      <c r="A21" s="10">
        <v>18</v>
      </c>
      <c r="B21" s="69"/>
      <c r="C21" s="63"/>
      <c r="D21" s="63">
        <f t="shared" si="18"/>
        <v>440000</v>
      </c>
      <c r="E21" s="72">
        <v>43369</v>
      </c>
      <c r="F21" s="13" t="s">
        <v>67</v>
      </c>
      <c r="G21" s="5">
        <v>180000</v>
      </c>
      <c r="H21" s="14">
        <f t="shared" si="2"/>
        <v>580000</v>
      </c>
      <c r="I21" s="14"/>
      <c r="J21" s="75"/>
      <c r="K21" s="75"/>
      <c r="L21" s="75"/>
      <c r="M21" s="15"/>
      <c r="N21" s="15"/>
      <c r="O21" s="1"/>
      <c r="P21" s="4">
        <f t="shared" si="3"/>
        <v>400000</v>
      </c>
      <c r="Q21" s="55"/>
      <c r="R21" s="55"/>
      <c r="S21" s="55"/>
      <c r="T21" s="55"/>
      <c r="U21" s="55"/>
      <c r="V21" s="47">
        <f t="shared" si="0"/>
        <v>180000</v>
      </c>
      <c r="W21" s="39"/>
      <c r="X21" s="32"/>
      <c r="Y21" s="34">
        <f t="shared" si="17"/>
        <v>0</v>
      </c>
      <c r="Z21" s="35">
        <f t="shared" si="8"/>
        <v>160000000</v>
      </c>
      <c r="AA21" s="49"/>
      <c r="AB21" s="115"/>
      <c r="AC21" s="50"/>
      <c r="AD21" s="29">
        <f t="shared" si="9"/>
        <v>0</v>
      </c>
      <c r="AE21" s="50">
        <f t="shared" si="10"/>
        <v>0</v>
      </c>
      <c r="AF21" s="50">
        <f t="shared" si="11"/>
        <v>198957173.39999998</v>
      </c>
      <c r="AG21" s="36"/>
      <c r="AH21" s="37"/>
      <c r="AI21" s="37">
        <f t="shared" si="12"/>
        <v>38957173.400000006</v>
      </c>
      <c r="AJ21" s="38">
        <f t="shared" si="13"/>
        <v>0</v>
      </c>
      <c r="AK21" s="118"/>
      <c r="AL21" s="38"/>
      <c r="AM21" s="61">
        <f t="shared" si="6"/>
        <v>0</v>
      </c>
      <c r="AN21" s="61"/>
      <c r="AO21" s="78">
        <f t="shared" si="7"/>
        <v>0</v>
      </c>
      <c r="AP21" s="38">
        <f t="shared" si="14"/>
        <v>0</v>
      </c>
      <c r="AQ21" s="38">
        <f t="shared" si="15"/>
        <v>0</v>
      </c>
      <c r="AR21" s="17">
        <f t="shared" si="1"/>
        <v>180000</v>
      </c>
      <c r="AS21" s="53">
        <f t="shared" si="16"/>
        <v>140000</v>
      </c>
      <c r="AT21" s="11"/>
    </row>
    <row r="22" spans="1:46" ht="19.149999999999999" customHeight="1" x14ac:dyDescent="0.3">
      <c r="A22" s="10">
        <v>19</v>
      </c>
      <c r="B22" s="69">
        <v>43371</v>
      </c>
      <c r="C22" s="63">
        <v>40000</v>
      </c>
      <c r="D22" s="63">
        <f t="shared" si="18"/>
        <v>480000</v>
      </c>
      <c r="E22" s="72"/>
      <c r="F22" s="13"/>
      <c r="G22" s="5"/>
      <c r="H22" s="14">
        <f t="shared" si="2"/>
        <v>580000</v>
      </c>
      <c r="I22" s="14"/>
      <c r="J22" s="75"/>
      <c r="K22" s="75"/>
      <c r="L22" s="75"/>
      <c r="M22" s="15"/>
      <c r="N22" s="15"/>
      <c r="O22" s="1"/>
      <c r="P22" s="4">
        <f t="shared" si="3"/>
        <v>400000</v>
      </c>
      <c r="Q22" s="55"/>
      <c r="R22" s="55"/>
      <c r="S22" s="55"/>
      <c r="T22" s="55"/>
      <c r="U22" s="55"/>
      <c r="V22" s="47">
        <f t="shared" si="0"/>
        <v>180000</v>
      </c>
      <c r="W22" s="39"/>
      <c r="X22" s="32"/>
      <c r="Y22" s="34">
        <f t="shared" si="17"/>
        <v>0</v>
      </c>
      <c r="Z22" s="35">
        <f t="shared" si="8"/>
        <v>160000000</v>
      </c>
      <c r="AA22" s="49"/>
      <c r="AB22" s="115"/>
      <c r="AC22" s="50"/>
      <c r="AD22" s="29">
        <f t="shared" si="9"/>
        <v>0</v>
      </c>
      <c r="AE22" s="50">
        <f t="shared" si="10"/>
        <v>0</v>
      </c>
      <c r="AF22" s="50">
        <f t="shared" si="11"/>
        <v>198957173.39999998</v>
      </c>
      <c r="AG22" s="36"/>
      <c r="AH22" s="37"/>
      <c r="AI22" s="37">
        <f t="shared" si="12"/>
        <v>38957173.400000006</v>
      </c>
      <c r="AJ22" s="38">
        <f t="shared" si="13"/>
        <v>0</v>
      </c>
      <c r="AK22" s="118"/>
      <c r="AL22" s="38"/>
      <c r="AM22" s="61">
        <f t="shared" si="6"/>
        <v>0</v>
      </c>
      <c r="AN22" s="61"/>
      <c r="AO22" s="78">
        <f t="shared" si="7"/>
        <v>0</v>
      </c>
      <c r="AP22" s="38">
        <f t="shared" si="14"/>
        <v>0</v>
      </c>
      <c r="AQ22" s="38">
        <f t="shared" si="15"/>
        <v>0</v>
      </c>
      <c r="AR22" s="17">
        <f t="shared" si="1"/>
        <v>-40000</v>
      </c>
      <c r="AS22" s="53">
        <f t="shared" si="16"/>
        <v>100000</v>
      </c>
      <c r="AT22" s="11"/>
    </row>
    <row r="23" spans="1:46" ht="44.1" customHeight="1" x14ac:dyDescent="0.3">
      <c r="A23" s="10">
        <v>20</v>
      </c>
      <c r="B23" s="70"/>
      <c r="C23" s="64"/>
      <c r="D23" s="63">
        <f t="shared" si="18"/>
        <v>480000</v>
      </c>
      <c r="E23" s="73"/>
      <c r="F23" s="40"/>
      <c r="G23" s="6"/>
      <c r="H23" s="14">
        <f t="shared" si="2"/>
        <v>580000</v>
      </c>
      <c r="I23" s="41"/>
      <c r="J23" s="75">
        <v>43391</v>
      </c>
      <c r="K23" s="75">
        <v>43394</v>
      </c>
      <c r="L23" s="75"/>
      <c r="M23" s="15" t="s">
        <v>68</v>
      </c>
      <c r="N23" s="15" t="s">
        <v>69</v>
      </c>
      <c r="O23" s="1">
        <v>40000</v>
      </c>
      <c r="P23" s="4">
        <f t="shared" si="3"/>
        <v>440000</v>
      </c>
      <c r="Q23" s="56"/>
      <c r="R23" s="56"/>
      <c r="S23" s="56"/>
      <c r="T23" s="56"/>
      <c r="U23" s="56"/>
      <c r="V23" s="47">
        <f t="shared" si="0"/>
        <v>140000</v>
      </c>
      <c r="W23" s="43">
        <v>400</v>
      </c>
      <c r="X23" s="33">
        <v>40000</v>
      </c>
      <c r="Y23" s="34">
        <f t="shared" si="17"/>
        <v>16000000</v>
      </c>
      <c r="Z23" s="35">
        <f t="shared" si="8"/>
        <v>176000000</v>
      </c>
      <c r="AA23" s="51">
        <v>0.44969999999999999</v>
      </c>
      <c r="AB23" s="116">
        <v>1132.5999999999999</v>
      </c>
      <c r="AC23" s="50">
        <f t="shared" si="19"/>
        <v>509.33021999999994</v>
      </c>
      <c r="AD23" s="48">
        <v>40000</v>
      </c>
      <c r="AE23" s="50">
        <f t="shared" si="10"/>
        <v>20373208.799999997</v>
      </c>
      <c r="AF23" s="50">
        <f t="shared" si="11"/>
        <v>219330382.19999999</v>
      </c>
      <c r="AG23" s="36">
        <f t="shared" si="20"/>
        <v>0.19755759218295832</v>
      </c>
      <c r="AH23" s="37">
        <f t="shared" si="22"/>
        <v>4373208.799999997</v>
      </c>
      <c r="AI23" s="37">
        <f t="shared" si="12"/>
        <v>43330382.200000003</v>
      </c>
      <c r="AJ23" s="38">
        <f t="shared" si="13"/>
        <v>17988</v>
      </c>
      <c r="AK23" s="119">
        <v>43458</v>
      </c>
      <c r="AL23" s="44">
        <v>17988</v>
      </c>
      <c r="AM23" s="61">
        <f t="shared" si="6"/>
        <v>1132.5999999999999</v>
      </c>
      <c r="AN23" s="62">
        <f>AN5</f>
        <v>1129.8</v>
      </c>
      <c r="AO23" s="78">
        <f t="shared" si="7"/>
        <v>-111999.99999999818</v>
      </c>
      <c r="AP23" s="38">
        <f t="shared" si="14"/>
        <v>0</v>
      </c>
      <c r="AQ23" s="38">
        <f t="shared" si="15"/>
        <v>0</v>
      </c>
      <c r="AR23" s="17">
        <f t="shared" si="1"/>
        <v>0</v>
      </c>
      <c r="AS23" s="53">
        <f t="shared" si="16"/>
        <v>100000</v>
      </c>
      <c r="AT23" s="45"/>
    </row>
    <row r="24" spans="1:46" x14ac:dyDescent="0.3">
      <c r="A24" s="10">
        <v>21</v>
      </c>
      <c r="B24" s="70">
        <v>43388</v>
      </c>
      <c r="C24" s="64">
        <v>100000</v>
      </c>
      <c r="D24" s="63">
        <f t="shared" si="18"/>
        <v>580000</v>
      </c>
      <c r="E24" s="73"/>
      <c r="F24" s="40"/>
      <c r="G24" s="6"/>
      <c r="H24" s="14">
        <f t="shared" si="2"/>
        <v>580000</v>
      </c>
      <c r="I24" s="41"/>
      <c r="J24" s="76"/>
      <c r="K24" s="76"/>
      <c r="L24" s="76"/>
      <c r="M24" s="42"/>
      <c r="N24" s="42"/>
      <c r="O24" s="2"/>
      <c r="P24" s="4">
        <f t="shared" si="3"/>
        <v>440000</v>
      </c>
      <c r="Q24" s="56"/>
      <c r="R24" s="56"/>
      <c r="S24" s="56"/>
      <c r="T24" s="56"/>
      <c r="U24" s="56"/>
      <c r="V24" s="47">
        <f t="shared" si="0"/>
        <v>140000</v>
      </c>
      <c r="W24" s="43"/>
      <c r="X24" s="33"/>
      <c r="Y24" s="34">
        <f t="shared" si="17"/>
        <v>0</v>
      </c>
      <c r="Z24" s="35">
        <f t="shared" si="8"/>
        <v>176000000</v>
      </c>
      <c r="AA24" s="51"/>
      <c r="AB24" s="116"/>
      <c r="AC24" s="50"/>
      <c r="AD24" s="48"/>
      <c r="AE24" s="50">
        <f t="shared" si="10"/>
        <v>0</v>
      </c>
      <c r="AF24" s="50">
        <f t="shared" si="11"/>
        <v>219330382.19999999</v>
      </c>
      <c r="AG24" s="36"/>
      <c r="AH24" s="37"/>
      <c r="AI24" s="37">
        <f t="shared" si="12"/>
        <v>43330382.200000003</v>
      </c>
      <c r="AJ24" s="38">
        <f t="shared" si="13"/>
        <v>0</v>
      </c>
      <c r="AK24" s="119"/>
      <c r="AL24" s="44"/>
      <c r="AM24" s="61">
        <f t="shared" si="6"/>
        <v>0</v>
      </c>
      <c r="AN24" s="62"/>
      <c r="AO24" s="78">
        <f t="shared" si="7"/>
        <v>0</v>
      </c>
      <c r="AP24" s="38">
        <f t="shared" si="14"/>
        <v>0</v>
      </c>
      <c r="AQ24" s="38">
        <f t="shared" si="15"/>
        <v>0</v>
      </c>
      <c r="AR24" s="17">
        <f t="shared" si="1"/>
        <v>-100000</v>
      </c>
      <c r="AS24" s="53">
        <f t="shared" si="16"/>
        <v>0</v>
      </c>
      <c r="AT24" s="45"/>
    </row>
    <row r="25" spans="1:46" ht="44.1" customHeight="1" x14ac:dyDescent="0.3">
      <c r="A25" s="10">
        <v>22</v>
      </c>
      <c r="B25" s="70"/>
      <c r="C25" s="64"/>
      <c r="D25" s="63">
        <f t="shared" si="18"/>
        <v>580000</v>
      </c>
      <c r="E25" s="73"/>
      <c r="F25" s="40"/>
      <c r="G25" s="6"/>
      <c r="H25" s="14">
        <f t="shared" si="2"/>
        <v>580000</v>
      </c>
      <c r="I25" s="41"/>
      <c r="J25" s="76">
        <v>43405</v>
      </c>
      <c r="K25" s="76">
        <v>43408</v>
      </c>
      <c r="L25" s="76"/>
      <c r="M25" s="42" t="s">
        <v>70</v>
      </c>
      <c r="N25" s="42" t="s">
        <v>71</v>
      </c>
      <c r="O25" s="2">
        <v>100000</v>
      </c>
      <c r="P25" s="4">
        <f t="shared" si="3"/>
        <v>540000</v>
      </c>
      <c r="Q25" s="56"/>
      <c r="R25" s="56"/>
      <c r="S25" s="56"/>
      <c r="T25" s="56"/>
      <c r="U25" s="56"/>
      <c r="V25" s="47">
        <f t="shared" si="0"/>
        <v>40000</v>
      </c>
      <c r="W25" s="43">
        <v>400</v>
      </c>
      <c r="X25" s="33">
        <v>100000</v>
      </c>
      <c r="Y25" s="34">
        <f t="shared" si="17"/>
        <v>40000000</v>
      </c>
      <c r="Z25" s="35">
        <f t="shared" si="8"/>
        <v>216000000</v>
      </c>
      <c r="AA25" s="51">
        <v>0.44969999999999999</v>
      </c>
      <c r="AB25" s="116">
        <v>1138.8</v>
      </c>
      <c r="AC25" s="50">
        <f t="shared" si="19"/>
        <v>512.11835999999994</v>
      </c>
      <c r="AD25" s="48">
        <v>100000</v>
      </c>
      <c r="AE25" s="50">
        <f t="shared" si="10"/>
        <v>51211835.999999993</v>
      </c>
      <c r="AF25" s="50">
        <f t="shared" si="11"/>
        <v>270542218.19999999</v>
      </c>
      <c r="AG25" s="36">
        <f t="shared" si="20"/>
        <v>0.20160335256687856</v>
      </c>
      <c r="AH25" s="37">
        <f t="shared" si="22"/>
        <v>11211835.999999993</v>
      </c>
      <c r="AI25" s="37">
        <f t="shared" si="12"/>
        <v>54542218.199999996</v>
      </c>
      <c r="AJ25" s="38">
        <f t="shared" si="13"/>
        <v>44970</v>
      </c>
      <c r="AK25" s="119">
        <v>43458</v>
      </c>
      <c r="AL25" s="44">
        <v>44970</v>
      </c>
      <c r="AM25" s="61">
        <f t="shared" si="6"/>
        <v>1138.8</v>
      </c>
      <c r="AN25" s="62">
        <f>AN5</f>
        <v>1129.8</v>
      </c>
      <c r="AO25" s="78">
        <f t="shared" si="7"/>
        <v>-900000</v>
      </c>
      <c r="AP25" s="38">
        <f t="shared" si="14"/>
        <v>0</v>
      </c>
      <c r="AQ25" s="38">
        <f t="shared" si="15"/>
        <v>0</v>
      </c>
      <c r="AR25" s="17">
        <f t="shared" si="1"/>
        <v>0</v>
      </c>
      <c r="AS25" s="53">
        <f t="shared" si="16"/>
        <v>0</v>
      </c>
      <c r="AT25" s="45"/>
    </row>
    <row r="26" spans="1:46" ht="44.1" customHeight="1" x14ac:dyDescent="0.3">
      <c r="A26" s="10">
        <v>23</v>
      </c>
      <c r="B26" s="70">
        <v>43420</v>
      </c>
      <c r="C26" s="64">
        <v>100000</v>
      </c>
      <c r="D26" s="63">
        <f t="shared" si="18"/>
        <v>680000</v>
      </c>
      <c r="E26" s="73">
        <v>43419</v>
      </c>
      <c r="F26" s="40" t="s">
        <v>74</v>
      </c>
      <c r="G26" s="6">
        <v>120000</v>
      </c>
      <c r="H26" s="14">
        <f t="shared" si="2"/>
        <v>700000</v>
      </c>
      <c r="I26" s="41"/>
      <c r="J26" s="76"/>
      <c r="K26" s="76"/>
      <c r="L26" s="76"/>
      <c r="M26" s="42"/>
      <c r="N26" s="42"/>
      <c r="O26" s="2"/>
      <c r="P26" s="4">
        <f t="shared" si="3"/>
        <v>540000</v>
      </c>
      <c r="Q26" s="56"/>
      <c r="R26" s="56"/>
      <c r="S26" s="56"/>
      <c r="T26" s="56"/>
      <c r="U26" s="56"/>
      <c r="V26" s="47">
        <f t="shared" si="0"/>
        <v>160000</v>
      </c>
      <c r="W26" s="43"/>
      <c r="X26" s="33"/>
      <c r="Y26" s="34"/>
      <c r="Z26" s="35">
        <f t="shared" si="8"/>
        <v>216000000</v>
      </c>
      <c r="AA26" s="51"/>
      <c r="AB26" s="116"/>
      <c r="AC26" s="50"/>
      <c r="AD26" s="48"/>
      <c r="AE26" s="50"/>
      <c r="AF26" s="50">
        <f t="shared" si="11"/>
        <v>270542218.19999999</v>
      </c>
      <c r="AG26" s="36">
        <f t="shared" si="20"/>
        <v>0.20160335256687856</v>
      </c>
      <c r="AH26" s="37">
        <f t="shared" si="22"/>
        <v>0</v>
      </c>
      <c r="AI26" s="37">
        <f t="shared" si="12"/>
        <v>54542218.199999996</v>
      </c>
      <c r="AJ26" s="38">
        <f t="shared" si="13"/>
        <v>0</v>
      </c>
      <c r="AK26" s="119"/>
      <c r="AL26" s="44"/>
      <c r="AM26" s="61">
        <f t="shared" si="6"/>
        <v>0</v>
      </c>
      <c r="AN26" s="62"/>
      <c r="AO26" s="78">
        <f t="shared" si="7"/>
        <v>0</v>
      </c>
      <c r="AP26" s="38">
        <f t="shared" si="14"/>
        <v>0</v>
      </c>
      <c r="AQ26" s="38">
        <f t="shared" si="15"/>
        <v>0</v>
      </c>
      <c r="AR26" s="17">
        <f t="shared" si="1"/>
        <v>20000</v>
      </c>
      <c r="AS26" s="53">
        <f t="shared" si="16"/>
        <v>20000</v>
      </c>
      <c r="AT26" s="45"/>
    </row>
    <row r="27" spans="1:46" ht="44.1" customHeight="1" x14ac:dyDescent="0.3">
      <c r="A27" s="10">
        <v>24</v>
      </c>
      <c r="B27" s="70">
        <v>43437</v>
      </c>
      <c r="C27" s="64">
        <v>80000</v>
      </c>
      <c r="D27" s="63">
        <f t="shared" si="18"/>
        <v>760000</v>
      </c>
      <c r="E27" s="73"/>
      <c r="F27" s="40"/>
      <c r="G27" s="6"/>
      <c r="H27" s="14">
        <f t="shared" si="2"/>
        <v>700000</v>
      </c>
      <c r="I27" s="41"/>
      <c r="J27" s="76">
        <v>43426</v>
      </c>
      <c r="K27" s="76">
        <v>43429</v>
      </c>
      <c r="L27" s="76"/>
      <c r="M27" s="42" t="s">
        <v>72</v>
      </c>
      <c r="N27" s="42" t="s">
        <v>73</v>
      </c>
      <c r="O27" s="2">
        <v>60000</v>
      </c>
      <c r="P27" s="4">
        <f t="shared" si="3"/>
        <v>600000</v>
      </c>
      <c r="Q27" s="56"/>
      <c r="R27" s="56"/>
      <c r="S27" s="56"/>
      <c r="T27" s="56"/>
      <c r="U27" s="56"/>
      <c r="V27" s="47">
        <f t="shared" si="0"/>
        <v>100000</v>
      </c>
      <c r="W27" s="43">
        <v>400</v>
      </c>
      <c r="X27" s="33">
        <v>60000</v>
      </c>
      <c r="Y27" s="34">
        <f t="shared" si="17"/>
        <v>24000000</v>
      </c>
      <c r="Z27" s="35">
        <f t="shared" si="8"/>
        <v>240000000</v>
      </c>
      <c r="AA27" s="51">
        <v>0.44969999999999999</v>
      </c>
      <c r="AB27" s="116">
        <v>1129</v>
      </c>
      <c r="AC27" s="50">
        <f t="shared" si="19"/>
        <v>507.71129999999999</v>
      </c>
      <c r="AD27" s="48">
        <v>60000</v>
      </c>
      <c r="AE27" s="50">
        <f t="shared" si="10"/>
        <v>30462678</v>
      </c>
      <c r="AF27" s="50">
        <f t="shared" si="11"/>
        <v>301004896.19999999</v>
      </c>
      <c r="AG27" s="36">
        <f t="shared" si="20"/>
        <v>0.20267077702106828</v>
      </c>
      <c r="AH27" s="37">
        <f t="shared" si="22"/>
        <v>6462678</v>
      </c>
      <c r="AI27" s="37">
        <f t="shared" si="12"/>
        <v>61004896.199999996</v>
      </c>
      <c r="AJ27" s="38">
        <f t="shared" si="13"/>
        <v>26982</v>
      </c>
      <c r="AK27" s="119">
        <v>43490</v>
      </c>
      <c r="AL27" s="44">
        <v>26982</v>
      </c>
      <c r="AM27" s="61">
        <f t="shared" si="6"/>
        <v>1129</v>
      </c>
      <c r="AN27" s="62">
        <f>AN5</f>
        <v>1129.8</v>
      </c>
      <c r="AO27" s="78">
        <f t="shared" si="7"/>
        <v>47999.999999997272</v>
      </c>
      <c r="AP27" s="38">
        <f t="shared" si="14"/>
        <v>0</v>
      </c>
      <c r="AQ27" s="38">
        <f t="shared" si="15"/>
        <v>0</v>
      </c>
      <c r="AR27" s="17">
        <f t="shared" si="1"/>
        <v>-80000</v>
      </c>
      <c r="AS27" s="53">
        <f t="shared" si="16"/>
        <v>-60000</v>
      </c>
      <c r="AT27" s="45"/>
    </row>
    <row r="28" spans="1:46" ht="44.1" customHeight="1" x14ac:dyDescent="0.3">
      <c r="A28" s="10">
        <v>25</v>
      </c>
      <c r="B28" s="70"/>
      <c r="C28" s="64"/>
      <c r="D28" s="63">
        <f t="shared" si="18"/>
        <v>760000</v>
      </c>
      <c r="E28" s="73"/>
      <c r="F28" s="40"/>
      <c r="G28" s="6"/>
      <c r="H28" s="14">
        <f t="shared" si="2"/>
        <v>700000</v>
      </c>
      <c r="I28" s="41"/>
      <c r="J28" s="76">
        <v>43447</v>
      </c>
      <c r="K28" s="76">
        <v>43450</v>
      </c>
      <c r="L28" s="76"/>
      <c r="M28" s="42" t="s">
        <v>75</v>
      </c>
      <c r="N28" s="42" t="s">
        <v>76</v>
      </c>
      <c r="O28" s="2">
        <v>80000</v>
      </c>
      <c r="P28" s="4">
        <f t="shared" si="3"/>
        <v>680000</v>
      </c>
      <c r="Q28" s="56"/>
      <c r="R28" s="56"/>
      <c r="S28" s="56"/>
      <c r="T28" s="56"/>
      <c r="U28" s="56"/>
      <c r="V28" s="47">
        <f t="shared" si="0"/>
        <v>20000</v>
      </c>
      <c r="W28" s="43">
        <v>400</v>
      </c>
      <c r="X28" s="33">
        <v>80000</v>
      </c>
      <c r="Y28" s="34">
        <f t="shared" si="17"/>
        <v>32000000</v>
      </c>
      <c r="Z28" s="35">
        <f t="shared" si="8"/>
        <v>272000000</v>
      </c>
      <c r="AA28" s="51">
        <v>0.44969999999999999</v>
      </c>
      <c r="AB28" s="116">
        <v>1124</v>
      </c>
      <c r="AC28" s="50">
        <f t="shared" si="19"/>
        <v>505.46280000000002</v>
      </c>
      <c r="AD28" s="48">
        <v>80000</v>
      </c>
      <c r="AE28" s="52">
        <f t="shared" si="10"/>
        <v>40437024</v>
      </c>
      <c r="AF28" s="50">
        <f t="shared" si="11"/>
        <v>341441920.19999999</v>
      </c>
      <c r="AG28" s="36">
        <f t="shared" si="20"/>
        <v>0.20337842570509301</v>
      </c>
      <c r="AH28" s="37">
        <f t="shared" si="22"/>
        <v>8437024</v>
      </c>
      <c r="AI28" s="37">
        <f t="shared" si="12"/>
        <v>69441920.199999988</v>
      </c>
      <c r="AJ28" s="38">
        <f t="shared" si="13"/>
        <v>35976</v>
      </c>
      <c r="AK28" s="119">
        <v>43521</v>
      </c>
      <c r="AL28" s="44">
        <v>35976</v>
      </c>
      <c r="AM28" s="61">
        <f t="shared" si="6"/>
        <v>1124</v>
      </c>
      <c r="AN28" s="62">
        <f>AN5</f>
        <v>1129.8</v>
      </c>
      <c r="AO28" s="78">
        <f t="shared" si="7"/>
        <v>463999.99999999639</v>
      </c>
      <c r="AP28" s="38">
        <f t="shared" si="14"/>
        <v>0</v>
      </c>
      <c r="AQ28" s="38">
        <f t="shared" si="15"/>
        <v>0</v>
      </c>
      <c r="AR28" s="17">
        <f t="shared" si="1"/>
        <v>0</v>
      </c>
      <c r="AS28" s="53">
        <f t="shared" si="16"/>
        <v>-60000</v>
      </c>
      <c r="AT28" s="45"/>
    </row>
    <row r="29" spans="1:46" ht="19.149999999999999" customHeight="1" x14ac:dyDescent="0.3">
      <c r="A29" s="10">
        <v>26</v>
      </c>
      <c r="B29" s="69"/>
      <c r="C29" s="63"/>
      <c r="D29" s="63">
        <f t="shared" si="18"/>
        <v>760000</v>
      </c>
      <c r="E29" s="72">
        <v>43454</v>
      </c>
      <c r="F29" s="13"/>
      <c r="G29" s="5">
        <v>40000</v>
      </c>
      <c r="H29" s="14">
        <f t="shared" si="2"/>
        <v>740000</v>
      </c>
      <c r="I29" s="14"/>
      <c r="J29" s="75"/>
      <c r="K29" s="75"/>
      <c r="L29" s="75"/>
      <c r="M29" s="15"/>
      <c r="N29" s="15"/>
      <c r="O29" s="1"/>
      <c r="P29" s="4">
        <f t="shared" si="3"/>
        <v>680000</v>
      </c>
      <c r="Q29" s="55"/>
      <c r="R29" s="55"/>
      <c r="S29" s="55"/>
      <c r="T29" s="55"/>
      <c r="U29" s="55"/>
      <c r="V29" s="47">
        <f t="shared" si="0"/>
        <v>60000</v>
      </c>
      <c r="W29" s="39"/>
      <c r="X29" s="32"/>
      <c r="Y29" s="35">
        <f t="shared" si="17"/>
        <v>0</v>
      </c>
      <c r="Z29" s="35">
        <f t="shared" si="8"/>
        <v>272000000</v>
      </c>
      <c r="AA29" s="49"/>
      <c r="AB29" s="115"/>
      <c r="AC29" s="50">
        <f t="shared" si="19"/>
        <v>0</v>
      </c>
      <c r="AD29" s="29">
        <f t="shared" si="9"/>
        <v>0</v>
      </c>
      <c r="AE29" s="50">
        <f t="shared" si="10"/>
        <v>0</v>
      </c>
      <c r="AF29" s="50">
        <f t="shared" si="11"/>
        <v>341441920.19999999</v>
      </c>
      <c r="AG29" s="36"/>
      <c r="AH29" s="37">
        <f t="shared" si="22"/>
        <v>0</v>
      </c>
      <c r="AI29" s="37">
        <f t="shared" si="12"/>
        <v>69441920.199999988</v>
      </c>
      <c r="AJ29" s="38">
        <f t="shared" si="13"/>
        <v>0</v>
      </c>
      <c r="AK29" s="118"/>
      <c r="AL29" s="38"/>
      <c r="AM29" s="61">
        <f t="shared" si="6"/>
        <v>0</v>
      </c>
      <c r="AN29" s="61"/>
      <c r="AO29" s="78">
        <f t="shared" si="7"/>
        <v>0</v>
      </c>
      <c r="AP29" s="38">
        <f t="shared" si="14"/>
        <v>0</v>
      </c>
      <c r="AQ29" s="38">
        <f t="shared" si="15"/>
        <v>0</v>
      </c>
      <c r="AR29" s="17">
        <f t="shared" si="1"/>
        <v>40000</v>
      </c>
      <c r="AS29" s="53">
        <f t="shared" si="16"/>
        <v>-20000</v>
      </c>
      <c r="AT29" s="11"/>
    </row>
    <row r="30" spans="1:46" ht="19.149999999999999" customHeight="1" x14ac:dyDescent="0.3">
      <c r="A30" s="10">
        <v>27</v>
      </c>
      <c r="B30" s="69">
        <v>43454</v>
      </c>
      <c r="C30" s="63">
        <v>80000</v>
      </c>
      <c r="D30" s="63">
        <f t="shared" si="18"/>
        <v>840000</v>
      </c>
      <c r="E30" s="72">
        <v>43458</v>
      </c>
      <c r="F30" s="13"/>
      <c r="G30" s="5">
        <v>40000</v>
      </c>
      <c r="H30" s="14">
        <f t="shared" si="2"/>
        <v>780000</v>
      </c>
      <c r="I30" s="14"/>
      <c r="J30" s="75"/>
      <c r="K30" s="75"/>
      <c r="L30" s="75"/>
      <c r="M30" s="15"/>
      <c r="N30" s="15"/>
      <c r="O30" s="1"/>
      <c r="P30" s="4">
        <f t="shared" si="3"/>
        <v>680000</v>
      </c>
      <c r="Q30" s="55"/>
      <c r="R30" s="55"/>
      <c r="S30" s="55"/>
      <c r="T30" s="55"/>
      <c r="U30" s="55"/>
      <c r="V30" s="47">
        <f t="shared" si="0"/>
        <v>100000</v>
      </c>
      <c r="W30" s="39"/>
      <c r="X30" s="32"/>
      <c r="Y30" s="35">
        <f t="shared" si="17"/>
        <v>0</v>
      </c>
      <c r="Z30" s="35">
        <f t="shared" si="8"/>
        <v>272000000</v>
      </c>
      <c r="AA30" s="49"/>
      <c r="AB30" s="115"/>
      <c r="AC30" s="50">
        <f t="shared" si="19"/>
        <v>0</v>
      </c>
      <c r="AD30" s="29"/>
      <c r="AE30" s="50">
        <f t="shared" si="10"/>
        <v>0</v>
      </c>
      <c r="AF30" s="50">
        <f t="shared" si="11"/>
        <v>341441920.19999999</v>
      </c>
      <c r="AG30" s="36"/>
      <c r="AH30" s="37">
        <f t="shared" si="22"/>
        <v>0</v>
      </c>
      <c r="AI30" s="37">
        <f t="shared" si="12"/>
        <v>69441920.199999988</v>
      </c>
      <c r="AJ30" s="38">
        <f t="shared" si="13"/>
        <v>0</v>
      </c>
      <c r="AK30" s="118"/>
      <c r="AL30" s="38"/>
      <c r="AM30" s="61">
        <f t="shared" si="6"/>
        <v>0</v>
      </c>
      <c r="AN30" s="61"/>
      <c r="AO30" s="78">
        <f t="shared" si="7"/>
        <v>0</v>
      </c>
      <c r="AP30" s="38">
        <f t="shared" si="14"/>
        <v>0</v>
      </c>
      <c r="AQ30" s="38">
        <f t="shared" si="15"/>
        <v>0</v>
      </c>
      <c r="AR30" s="17">
        <f t="shared" si="1"/>
        <v>-40000</v>
      </c>
      <c r="AS30" s="53">
        <f t="shared" si="16"/>
        <v>-60000</v>
      </c>
      <c r="AT30" s="11"/>
    </row>
    <row r="31" spans="1:46" ht="44.1" customHeight="1" x14ac:dyDescent="0.3">
      <c r="A31" s="10">
        <v>28</v>
      </c>
      <c r="B31" s="69"/>
      <c r="C31" s="63"/>
      <c r="D31" s="63">
        <f t="shared" si="18"/>
        <v>840000</v>
      </c>
      <c r="E31" s="72"/>
      <c r="F31" s="13"/>
      <c r="G31" s="5"/>
      <c r="H31" s="14">
        <f t="shared" si="2"/>
        <v>780000</v>
      </c>
      <c r="I31" s="14"/>
      <c r="J31" s="75">
        <v>43475</v>
      </c>
      <c r="K31" s="75">
        <v>43478</v>
      </c>
      <c r="L31" s="75"/>
      <c r="M31" s="86" t="s">
        <v>77</v>
      </c>
      <c r="N31" s="15" t="s">
        <v>78</v>
      </c>
      <c r="O31" s="1">
        <v>100000</v>
      </c>
      <c r="P31" s="4">
        <f t="shared" si="3"/>
        <v>780000</v>
      </c>
      <c r="Q31" s="55"/>
      <c r="R31" s="55"/>
      <c r="S31" s="55"/>
      <c r="T31" s="55"/>
      <c r="U31" s="55"/>
      <c r="V31" s="47">
        <f t="shared" si="0"/>
        <v>0</v>
      </c>
      <c r="W31" s="39">
        <v>400</v>
      </c>
      <c r="X31" s="32">
        <v>100000</v>
      </c>
      <c r="Y31" s="35">
        <f t="shared" si="17"/>
        <v>40000000</v>
      </c>
      <c r="Z31" s="35">
        <f t="shared" si="8"/>
        <v>312000000</v>
      </c>
      <c r="AA31" s="49">
        <v>0.44969999999999999</v>
      </c>
      <c r="AB31" s="115">
        <v>1118.9000000000001</v>
      </c>
      <c r="AC31" s="50">
        <f t="shared" si="19"/>
        <v>503.16933</v>
      </c>
      <c r="AD31" s="29">
        <v>100000</v>
      </c>
      <c r="AE31" s="50">
        <f t="shared" si="10"/>
        <v>50316933</v>
      </c>
      <c r="AF31" s="50">
        <f t="shared" si="11"/>
        <v>391758853.19999999</v>
      </c>
      <c r="AG31" s="36">
        <f t="shared" si="20"/>
        <v>0.20359170583767672</v>
      </c>
      <c r="AH31" s="37">
        <f t="shared" si="22"/>
        <v>10316933</v>
      </c>
      <c r="AI31" s="37">
        <f t="shared" si="12"/>
        <v>79758853.199999988</v>
      </c>
      <c r="AJ31" s="38">
        <f t="shared" si="13"/>
        <v>44970</v>
      </c>
      <c r="AK31" s="118">
        <v>43549</v>
      </c>
      <c r="AL31" s="38">
        <v>44970</v>
      </c>
      <c r="AM31" s="61">
        <f t="shared" si="6"/>
        <v>1118.9000000000001</v>
      </c>
      <c r="AN31" s="61">
        <f>AN5</f>
        <v>1129.8</v>
      </c>
      <c r="AO31" s="78">
        <f t="shared" si="7"/>
        <v>1089999.9999999863</v>
      </c>
      <c r="AP31" s="38">
        <f t="shared" si="14"/>
        <v>0</v>
      </c>
      <c r="AQ31" s="38">
        <f t="shared" si="15"/>
        <v>0</v>
      </c>
      <c r="AR31" s="17">
        <f t="shared" si="1"/>
        <v>0</v>
      </c>
      <c r="AS31" s="53">
        <f t="shared" si="16"/>
        <v>-60000</v>
      </c>
      <c r="AT31" s="11"/>
    </row>
    <row r="32" spans="1:46" ht="44.1" customHeight="1" x14ac:dyDescent="0.3">
      <c r="A32" s="10">
        <v>29</v>
      </c>
      <c r="B32" s="69">
        <v>43514</v>
      </c>
      <c r="C32" s="63">
        <v>100000</v>
      </c>
      <c r="D32" s="63">
        <f t="shared" si="18"/>
        <v>940000</v>
      </c>
      <c r="E32" s="72">
        <v>43496</v>
      </c>
      <c r="F32" s="13"/>
      <c r="G32" s="5">
        <v>60000</v>
      </c>
      <c r="H32" s="14">
        <f t="shared" si="2"/>
        <v>840000</v>
      </c>
      <c r="I32" s="14"/>
      <c r="J32" s="75">
        <v>43489</v>
      </c>
      <c r="K32" s="75">
        <v>43492</v>
      </c>
      <c r="L32" s="75"/>
      <c r="M32" s="86" t="s">
        <v>80</v>
      </c>
      <c r="N32" s="15" t="s">
        <v>79</v>
      </c>
      <c r="O32" s="1">
        <v>60000</v>
      </c>
      <c r="P32" s="4">
        <f t="shared" si="3"/>
        <v>840000</v>
      </c>
      <c r="Q32" s="55"/>
      <c r="R32" s="55"/>
      <c r="S32" s="55"/>
      <c r="T32" s="55"/>
      <c r="U32" s="55"/>
      <c r="V32" s="47">
        <f t="shared" si="0"/>
        <v>0</v>
      </c>
      <c r="W32" s="39">
        <v>400</v>
      </c>
      <c r="X32" s="32">
        <v>60000</v>
      </c>
      <c r="Y32" s="35">
        <f t="shared" si="17"/>
        <v>24000000</v>
      </c>
      <c r="Z32" s="35">
        <f t="shared" si="8"/>
        <v>336000000</v>
      </c>
      <c r="AA32" s="49">
        <v>0.44969999999999999</v>
      </c>
      <c r="AB32" s="115">
        <v>1128</v>
      </c>
      <c r="AC32" s="50">
        <f t="shared" si="19"/>
        <v>507.26159999999999</v>
      </c>
      <c r="AD32" s="29">
        <v>60000</v>
      </c>
      <c r="AE32" s="50">
        <f t="shared" si="10"/>
        <v>30435696</v>
      </c>
      <c r="AF32" s="50">
        <f t="shared" si="11"/>
        <v>422194549.19999999</v>
      </c>
      <c r="AG32" s="36">
        <f t="shared" si="20"/>
        <v>0.2041583657660353</v>
      </c>
      <c r="AH32" s="37">
        <f t="shared" si="22"/>
        <v>6435696</v>
      </c>
      <c r="AI32" s="37">
        <f t="shared" si="12"/>
        <v>86194549.199999988</v>
      </c>
      <c r="AJ32" s="38">
        <f t="shared" si="13"/>
        <v>26982</v>
      </c>
      <c r="AK32" s="118">
        <v>43549</v>
      </c>
      <c r="AL32" s="38">
        <v>26982</v>
      </c>
      <c r="AM32" s="61">
        <f t="shared" si="6"/>
        <v>1128</v>
      </c>
      <c r="AN32" s="61">
        <f>AN5</f>
        <v>1129.8</v>
      </c>
      <c r="AO32" s="78">
        <f t="shared" si="7"/>
        <v>107999.99999999726</v>
      </c>
      <c r="AP32" s="38">
        <f t="shared" si="14"/>
        <v>0</v>
      </c>
      <c r="AQ32" s="38">
        <f t="shared" si="15"/>
        <v>0</v>
      </c>
      <c r="AR32" s="17">
        <f t="shared" si="1"/>
        <v>-40000</v>
      </c>
      <c r="AS32" s="53">
        <f t="shared" si="16"/>
        <v>-100000</v>
      </c>
      <c r="AT32" s="11"/>
    </row>
    <row r="33" spans="1:46" ht="19.149999999999999" customHeight="1" x14ac:dyDescent="0.3">
      <c r="A33" s="10">
        <v>30</v>
      </c>
      <c r="B33" s="69"/>
      <c r="C33" s="63"/>
      <c r="D33" s="63">
        <f t="shared" si="18"/>
        <v>940000</v>
      </c>
      <c r="E33" s="72">
        <v>43496</v>
      </c>
      <c r="F33" s="13"/>
      <c r="G33" s="5">
        <v>140000</v>
      </c>
      <c r="H33" s="14">
        <f t="shared" si="2"/>
        <v>980000</v>
      </c>
      <c r="I33" s="14"/>
      <c r="J33" s="75"/>
      <c r="K33" s="75"/>
      <c r="L33" s="75"/>
      <c r="M33" s="86"/>
      <c r="N33" s="15"/>
      <c r="O33" s="1"/>
      <c r="P33" s="4">
        <f t="shared" si="3"/>
        <v>840000</v>
      </c>
      <c r="Q33" s="55"/>
      <c r="R33" s="55"/>
      <c r="S33" s="55"/>
      <c r="T33" s="55"/>
      <c r="U33" s="55"/>
      <c r="V33" s="47">
        <f t="shared" si="0"/>
        <v>140000</v>
      </c>
      <c r="W33" s="39"/>
      <c r="X33" s="32"/>
      <c r="Y33" s="35"/>
      <c r="Z33" s="35">
        <f t="shared" si="8"/>
        <v>336000000</v>
      </c>
      <c r="AA33" s="49"/>
      <c r="AB33" s="115"/>
      <c r="AC33" s="50"/>
      <c r="AD33" s="29"/>
      <c r="AE33" s="50"/>
      <c r="AF33" s="50">
        <f t="shared" si="11"/>
        <v>422194549.19999999</v>
      </c>
      <c r="AG33" s="36"/>
      <c r="AH33" s="37">
        <f t="shared" si="22"/>
        <v>0</v>
      </c>
      <c r="AI33" s="37">
        <f t="shared" si="12"/>
        <v>86194549.199999988</v>
      </c>
      <c r="AJ33" s="38"/>
      <c r="AK33" s="118"/>
      <c r="AL33" s="38"/>
      <c r="AM33" s="61"/>
      <c r="AN33" s="61"/>
      <c r="AO33" s="78">
        <f t="shared" si="7"/>
        <v>0</v>
      </c>
      <c r="AP33" s="38">
        <f t="shared" si="14"/>
        <v>0</v>
      </c>
      <c r="AQ33" s="38">
        <f t="shared" si="15"/>
        <v>0</v>
      </c>
      <c r="AR33" s="17">
        <f t="shared" si="1"/>
        <v>140000</v>
      </c>
      <c r="AS33" s="53">
        <f t="shared" si="16"/>
        <v>40000</v>
      </c>
      <c r="AT33" s="11"/>
    </row>
    <row r="34" spans="1:46" ht="44.1" customHeight="1" x14ac:dyDescent="0.3">
      <c r="A34" s="10">
        <v>31</v>
      </c>
      <c r="B34" s="69">
        <v>43542</v>
      </c>
      <c r="C34" s="63">
        <v>80000</v>
      </c>
      <c r="D34" s="63">
        <f t="shared" si="18"/>
        <v>1020000</v>
      </c>
      <c r="E34" s="72">
        <v>43542</v>
      </c>
      <c r="F34" s="13"/>
      <c r="G34" s="5">
        <v>20000</v>
      </c>
      <c r="H34" s="14">
        <f t="shared" si="2"/>
        <v>1000000</v>
      </c>
      <c r="I34" s="14"/>
      <c r="J34" s="75">
        <v>43517</v>
      </c>
      <c r="K34" s="75">
        <v>43520</v>
      </c>
      <c r="L34" s="75"/>
      <c r="M34" s="86" t="s">
        <v>81</v>
      </c>
      <c r="N34" s="15" t="s">
        <v>82</v>
      </c>
      <c r="O34" s="1">
        <v>100000</v>
      </c>
      <c r="P34" s="4">
        <f t="shared" si="3"/>
        <v>940000</v>
      </c>
      <c r="Q34" s="55"/>
      <c r="R34" s="55"/>
      <c r="S34" s="55"/>
      <c r="T34" s="55"/>
      <c r="U34" s="55"/>
      <c r="V34" s="47">
        <f t="shared" si="0"/>
        <v>60000</v>
      </c>
      <c r="W34" s="39">
        <v>400</v>
      </c>
      <c r="X34" s="32">
        <v>100000</v>
      </c>
      <c r="Y34" s="35">
        <f t="shared" si="17"/>
        <v>40000000</v>
      </c>
      <c r="Z34" s="35">
        <f t="shared" si="8"/>
        <v>376000000</v>
      </c>
      <c r="AA34" s="49">
        <v>0.44969999999999999</v>
      </c>
      <c r="AB34" s="115">
        <v>1124.4000000000001</v>
      </c>
      <c r="AC34" s="50">
        <f t="shared" si="19"/>
        <v>505.64268000000004</v>
      </c>
      <c r="AD34" s="29">
        <v>100000</v>
      </c>
      <c r="AE34" s="50">
        <f t="shared" si="10"/>
        <v>50564268.000000007</v>
      </c>
      <c r="AF34" s="50">
        <f t="shared" si="11"/>
        <v>472758817.19999999</v>
      </c>
      <c r="AG34" s="36">
        <f t="shared" si="20"/>
        <v>0.20466845604926354</v>
      </c>
      <c r="AH34" s="37">
        <f t="shared" si="22"/>
        <v>10564268.000000007</v>
      </c>
      <c r="AI34" s="37">
        <f t="shared" si="12"/>
        <v>96758817.199999988</v>
      </c>
      <c r="AJ34" s="38">
        <f t="shared" si="13"/>
        <v>44970</v>
      </c>
      <c r="AK34" s="118">
        <v>43580</v>
      </c>
      <c r="AL34" s="38">
        <v>44970</v>
      </c>
      <c r="AM34" s="61">
        <v>1124.4000000000001</v>
      </c>
      <c r="AN34" s="61">
        <f>AN5</f>
        <v>1129.8</v>
      </c>
      <c r="AO34" s="78">
        <f t="shared" si="7"/>
        <v>539999.99999998638</v>
      </c>
      <c r="AP34" s="38">
        <f t="shared" si="14"/>
        <v>0</v>
      </c>
      <c r="AQ34" s="38">
        <f t="shared" si="15"/>
        <v>0</v>
      </c>
      <c r="AR34" s="17">
        <f t="shared" si="1"/>
        <v>-60000</v>
      </c>
      <c r="AS34" s="53">
        <f t="shared" si="16"/>
        <v>-20000</v>
      </c>
      <c r="AT34" s="11"/>
    </row>
    <row r="35" spans="1:46" ht="44.1" customHeight="1" x14ac:dyDescent="0.3">
      <c r="A35" s="10">
        <v>32</v>
      </c>
      <c r="B35" s="69"/>
      <c r="C35" s="63"/>
      <c r="D35" s="63">
        <f t="shared" si="18"/>
        <v>1020000</v>
      </c>
      <c r="E35" s="72">
        <v>43542</v>
      </c>
      <c r="F35" s="13"/>
      <c r="G35" s="5">
        <v>20000</v>
      </c>
      <c r="H35" s="14">
        <f t="shared" si="2"/>
        <v>1020000</v>
      </c>
      <c r="I35" s="14"/>
      <c r="J35" s="75">
        <v>43545</v>
      </c>
      <c r="K35" s="75">
        <v>43548</v>
      </c>
      <c r="L35" s="75"/>
      <c r="M35" s="86" t="s">
        <v>83</v>
      </c>
      <c r="N35" s="15" t="s">
        <v>84</v>
      </c>
      <c r="O35" s="1">
        <v>80000</v>
      </c>
      <c r="P35" s="4">
        <f t="shared" si="3"/>
        <v>1020000</v>
      </c>
      <c r="Q35" s="55"/>
      <c r="R35" s="55"/>
      <c r="S35" s="55"/>
      <c r="T35" s="55"/>
      <c r="U35" s="55"/>
      <c r="V35" s="47">
        <f t="shared" si="0"/>
        <v>0</v>
      </c>
      <c r="W35" s="78">
        <v>430</v>
      </c>
      <c r="X35" s="32">
        <v>80000</v>
      </c>
      <c r="Y35" s="35">
        <f t="shared" si="17"/>
        <v>34400000</v>
      </c>
      <c r="Z35" s="35">
        <f t="shared" si="8"/>
        <v>410400000</v>
      </c>
      <c r="AA35" s="49">
        <v>0.44969999999999999</v>
      </c>
      <c r="AB35" s="115">
        <v>1125.8</v>
      </c>
      <c r="AC35" s="50">
        <f t="shared" si="19"/>
        <v>506.27225999999996</v>
      </c>
      <c r="AD35" s="29">
        <v>80000</v>
      </c>
      <c r="AE35" s="50">
        <f t="shared" si="10"/>
        <v>40501780.799999997</v>
      </c>
      <c r="AF35" s="50">
        <f t="shared" si="11"/>
        <v>513260598</v>
      </c>
      <c r="AG35" s="36">
        <f t="shared" si="20"/>
        <v>0.20040618430639789</v>
      </c>
      <c r="AH35" s="37">
        <f t="shared" si="22"/>
        <v>6101780.799999997</v>
      </c>
      <c r="AI35" s="37">
        <f t="shared" si="12"/>
        <v>102860597.99999999</v>
      </c>
      <c r="AJ35" s="38">
        <f t="shared" si="13"/>
        <v>35976</v>
      </c>
      <c r="AK35" s="118">
        <v>43610</v>
      </c>
      <c r="AL35" s="38">
        <v>35976</v>
      </c>
      <c r="AM35" s="61">
        <v>1125.8</v>
      </c>
      <c r="AN35" s="61">
        <f>AN5</f>
        <v>1129.8</v>
      </c>
      <c r="AO35" s="78">
        <f t="shared" si="7"/>
        <v>320000</v>
      </c>
      <c r="AP35" s="38">
        <f t="shared" si="14"/>
        <v>0</v>
      </c>
      <c r="AQ35" s="38">
        <f t="shared" si="15"/>
        <v>0</v>
      </c>
      <c r="AR35" s="17">
        <f t="shared" si="1"/>
        <v>20000</v>
      </c>
      <c r="AS35" s="53">
        <f t="shared" si="16"/>
        <v>0</v>
      </c>
      <c r="AT35" s="11"/>
    </row>
    <row r="36" spans="1:46" ht="44.1" customHeight="1" x14ac:dyDescent="0.3">
      <c r="A36" s="10">
        <v>33</v>
      </c>
      <c r="B36" s="69">
        <v>43577</v>
      </c>
      <c r="C36" s="63">
        <v>40000</v>
      </c>
      <c r="D36" s="63">
        <f t="shared" si="18"/>
        <v>1060000</v>
      </c>
      <c r="E36" s="72">
        <v>43553</v>
      </c>
      <c r="F36" s="13"/>
      <c r="G36" s="5">
        <v>160000</v>
      </c>
      <c r="H36" s="14">
        <f t="shared" si="2"/>
        <v>1180000</v>
      </c>
      <c r="I36" s="14"/>
      <c r="J36" s="75"/>
      <c r="K36" s="75"/>
      <c r="L36" s="75"/>
      <c r="M36" s="86"/>
      <c r="N36" s="15"/>
      <c r="O36" s="1"/>
      <c r="P36" s="4">
        <f t="shared" si="3"/>
        <v>1020000</v>
      </c>
      <c r="Q36" s="55"/>
      <c r="R36" s="55"/>
      <c r="S36" s="55"/>
      <c r="T36" s="55"/>
      <c r="U36" s="55"/>
      <c r="V36" s="47">
        <f t="shared" ref="V36:V67" si="23">H36-P36</f>
        <v>160000</v>
      </c>
      <c r="W36" s="39"/>
      <c r="X36" s="32"/>
      <c r="Y36" s="35"/>
      <c r="Z36" s="35">
        <f t="shared" si="8"/>
        <v>410400000</v>
      </c>
      <c r="AA36" s="49"/>
      <c r="AB36" s="115"/>
      <c r="AC36" s="50"/>
      <c r="AD36" s="29"/>
      <c r="AE36" s="50"/>
      <c r="AF36" s="50">
        <f t="shared" si="11"/>
        <v>513260598</v>
      </c>
      <c r="AG36" s="36">
        <f t="shared" si="20"/>
        <v>0.20040618430639789</v>
      </c>
      <c r="AH36" s="37">
        <f t="shared" si="22"/>
        <v>0</v>
      </c>
      <c r="AI36" s="37">
        <f t="shared" si="12"/>
        <v>102860597.99999999</v>
      </c>
      <c r="AJ36" s="38"/>
      <c r="AK36" s="118"/>
      <c r="AL36" s="38"/>
      <c r="AM36" s="61"/>
      <c r="AN36" s="61"/>
      <c r="AO36" s="78">
        <f t="shared" si="7"/>
        <v>0</v>
      </c>
      <c r="AP36" s="38">
        <f t="shared" si="14"/>
        <v>0</v>
      </c>
      <c r="AQ36" s="38">
        <f t="shared" si="15"/>
        <v>0</v>
      </c>
      <c r="AR36" s="17">
        <f t="shared" ref="AR36:AR67" si="24">G36-C36</f>
        <v>120000</v>
      </c>
      <c r="AS36" s="53">
        <f t="shared" si="16"/>
        <v>120000</v>
      </c>
      <c r="AT36" s="11"/>
    </row>
    <row r="37" spans="1:46" ht="44.1" customHeight="1" x14ac:dyDescent="0.3">
      <c r="A37" s="79">
        <v>34</v>
      </c>
      <c r="B37" s="70">
        <v>43648</v>
      </c>
      <c r="C37" s="64">
        <v>40000</v>
      </c>
      <c r="D37" s="64">
        <f t="shared" si="18"/>
        <v>1100000</v>
      </c>
      <c r="E37" s="73"/>
      <c r="F37" s="40"/>
      <c r="G37" s="6"/>
      <c r="H37" s="41">
        <f t="shared" si="2"/>
        <v>1180000</v>
      </c>
      <c r="I37" s="41"/>
      <c r="J37" s="76">
        <v>43587</v>
      </c>
      <c r="K37" s="76">
        <v>43589</v>
      </c>
      <c r="L37" s="76"/>
      <c r="M37" s="87" t="s">
        <v>85</v>
      </c>
      <c r="N37" s="42" t="s">
        <v>86</v>
      </c>
      <c r="O37" s="2">
        <v>40000</v>
      </c>
      <c r="P37" s="80">
        <f t="shared" si="3"/>
        <v>1060000</v>
      </c>
      <c r="Q37" s="56"/>
      <c r="R37" s="56"/>
      <c r="S37" s="56"/>
      <c r="T37" s="56"/>
      <c r="U37" s="56"/>
      <c r="V37" s="81">
        <f t="shared" si="23"/>
        <v>120000</v>
      </c>
      <c r="W37" s="43">
        <v>430</v>
      </c>
      <c r="X37" s="33">
        <v>40000</v>
      </c>
      <c r="Y37" s="34">
        <f t="shared" si="17"/>
        <v>17200000</v>
      </c>
      <c r="Z37" s="34">
        <f t="shared" si="8"/>
        <v>427600000</v>
      </c>
      <c r="AA37" s="51">
        <v>0.44969999999999999</v>
      </c>
      <c r="AB37" s="116">
        <v>1163.9000000000001</v>
      </c>
      <c r="AC37" s="52">
        <f t="shared" si="19"/>
        <v>523.40583000000004</v>
      </c>
      <c r="AD37" s="48">
        <v>40000</v>
      </c>
      <c r="AE37" s="52">
        <f t="shared" si="10"/>
        <v>20936233.200000003</v>
      </c>
      <c r="AF37" s="52">
        <f t="shared" si="11"/>
        <v>534196831.19999999</v>
      </c>
      <c r="AG37" s="82">
        <f t="shared" si="20"/>
        <v>0.19954598188189321</v>
      </c>
      <c r="AH37" s="83">
        <f t="shared" si="22"/>
        <v>3736233.200000003</v>
      </c>
      <c r="AI37" s="83">
        <f t="shared" si="12"/>
        <v>106596831.19999999</v>
      </c>
      <c r="AJ37" s="44">
        <f t="shared" si="13"/>
        <v>17988</v>
      </c>
      <c r="AK37" s="119">
        <v>43641</v>
      </c>
      <c r="AL37" s="44">
        <v>17988</v>
      </c>
      <c r="AM37" s="62">
        <v>1163.9000000000001</v>
      </c>
      <c r="AN37" s="62">
        <v>1198.3</v>
      </c>
      <c r="AO37" s="78">
        <f t="shared" si="7"/>
        <v>1375999.9999999946</v>
      </c>
      <c r="AP37" s="44">
        <f t="shared" si="14"/>
        <v>0</v>
      </c>
      <c r="AQ37" s="44">
        <f t="shared" si="15"/>
        <v>0</v>
      </c>
      <c r="AR37" s="17">
        <f t="shared" si="24"/>
        <v>-40000</v>
      </c>
      <c r="AS37" s="53">
        <f t="shared" si="16"/>
        <v>80000</v>
      </c>
      <c r="AT37" s="45"/>
    </row>
    <row r="38" spans="1:46" ht="44.1" customHeight="1" x14ac:dyDescent="0.3">
      <c r="A38" s="79">
        <v>35</v>
      </c>
      <c r="B38" s="70"/>
      <c r="C38" s="64"/>
      <c r="D38" s="64">
        <f t="shared" si="18"/>
        <v>1100000</v>
      </c>
      <c r="E38" s="73"/>
      <c r="F38" s="40"/>
      <c r="G38" s="6"/>
      <c r="H38" s="41">
        <f t="shared" si="2"/>
        <v>1180000</v>
      </c>
      <c r="I38" s="41"/>
      <c r="J38" s="76">
        <v>43657</v>
      </c>
      <c r="K38" s="76">
        <v>43660</v>
      </c>
      <c r="L38" s="76"/>
      <c r="M38" s="87" t="s">
        <v>87</v>
      </c>
      <c r="N38" s="42" t="s">
        <v>88</v>
      </c>
      <c r="O38" s="2">
        <v>20000</v>
      </c>
      <c r="P38" s="80">
        <f t="shared" si="3"/>
        <v>1080000</v>
      </c>
      <c r="Q38" s="56"/>
      <c r="R38" s="56"/>
      <c r="S38" s="56"/>
      <c r="T38" s="56"/>
      <c r="U38" s="56"/>
      <c r="V38" s="81">
        <f t="shared" si="23"/>
        <v>100000</v>
      </c>
      <c r="W38" s="43">
        <v>430</v>
      </c>
      <c r="X38" s="33">
        <v>20000</v>
      </c>
      <c r="Y38" s="34">
        <f t="shared" si="17"/>
        <v>8600000</v>
      </c>
      <c r="Z38" s="34">
        <f t="shared" si="8"/>
        <v>436200000</v>
      </c>
      <c r="AA38" s="51">
        <v>0.44969999999999999</v>
      </c>
      <c r="AB38" s="116">
        <v>1173.8</v>
      </c>
      <c r="AC38" s="52">
        <f t="shared" si="19"/>
        <v>527.85785999999996</v>
      </c>
      <c r="AD38" s="48">
        <v>20000</v>
      </c>
      <c r="AE38" s="52">
        <f t="shared" si="10"/>
        <v>10557157.199999999</v>
      </c>
      <c r="AF38" s="52">
        <f t="shared" si="11"/>
        <v>544753988.39999998</v>
      </c>
      <c r="AG38" s="82">
        <f t="shared" si="20"/>
        <v>0.19927158077141305</v>
      </c>
      <c r="AH38" s="83">
        <f t="shared" si="22"/>
        <v>1957157.1999999993</v>
      </c>
      <c r="AI38" s="83">
        <f t="shared" si="12"/>
        <v>108553988.39999999</v>
      </c>
      <c r="AJ38" s="44">
        <f t="shared" si="13"/>
        <v>8994</v>
      </c>
      <c r="AK38" s="119">
        <v>43734</v>
      </c>
      <c r="AL38" s="44">
        <v>8994</v>
      </c>
      <c r="AM38" s="62">
        <v>1198.3</v>
      </c>
      <c r="AN38" s="62">
        <v>1198.3</v>
      </c>
      <c r="AO38" s="78">
        <f t="shared" si="7"/>
        <v>0</v>
      </c>
      <c r="AP38" s="44">
        <f t="shared" si="14"/>
        <v>0</v>
      </c>
      <c r="AQ38" s="44">
        <f t="shared" si="15"/>
        <v>0</v>
      </c>
      <c r="AR38" s="84">
        <f t="shared" si="24"/>
        <v>0</v>
      </c>
      <c r="AS38" s="85">
        <f t="shared" si="16"/>
        <v>80000</v>
      </c>
      <c r="AT38" s="45"/>
    </row>
    <row r="39" spans="1:46" ht="44.1" customHeight="1" x14ac:dyDescent="0.3">
      <c r="A39" s="10">
        <v>36</v>
      </c>
      <c r="B39" s="69">
        <v>43711</v>
      </c>
      <c r="C39" s="63">
        <v>20000</v>
      </c>
      <c r="D39" s="63">
        <f t="shared" si="18"/>
        <v>1120000</v>
      </c>
      <c r="E39" s="72"/>
      <c r="F39" s="13"/>
      <c r="G39" s="5"/>
      <c r="H39" s="14">
        <f t="shared" si="2"/>
        <v>1180000</v>
      </c>
      <c r="I39" s="14"/>
      <c r="J39" s="75">
        <v>43713</v>
      </c>
      <c r="K39" s="75">
        <v>43716</v>
      </c>
      <c r="L39" s="75"/>
      <c r="M39" s="86" t="s">
        <v>90</v>
      </c>
      <c r="N39" s="15" t="s">
        <v>89</v>
      </c>
      <c r="O39" s="1">
        <v>40000</v>
      </c>
      <c r="P39" s="4">
        <f t="shared" si="3"/>
        <v>1120000</v>
      </c>
      <c r="Q39" s="55"/>
      <c r="R39" s="55"/>
      <c r="S39" s="55"/>
      <c r="T39" s="55"/>
      <c r="U39" s="55"/>
      <c r="V39" s="47">
        <f t="shared" si="23"/>
        <v>60000</v>
      </c>
      <c r="W39" s="39">
        <v>430</v>
      </c>
      <c r="X39" s="32">
        <v>40000</v>
      </c>
      <c r="Y39" s="35">
        <f t="shared" si="17"/>
        <v>17200000</v>
      </c>
      <c r="Z39" s="35">
        <f t="shared" si="8"/>
        <v>453400000</v>
      </c>
      <c r="AA39" s="49">
        <v>0.44969999999999999</v>
      </c>
      <c r="AB39" s="115">
        <v>1199.5999999999999</v>
      </c>
      <c r="AC39" s="50">
        <f t="shared" si="19"/>
        <v>539.46011999999996</v>
      </c>
      <c r="AD39" s="29">
        <v>40000</v>
      </c>
      <c r="AE39" s="50">
        <f t="shared" si="10"/>
        <v>21578404.799999997</v>
      </c>
      <c r="AF39" s="50">
        <f t="shared" si="11"/>
        <v>566332393.19999993</v>
      </c>
      <c r="AG39" s="36">
        <f t="shared" si="20"/>
        <v>0.19941008947393535</v>
      </c>
      <c r="AH39" s="37">
        <f t="shared" si="22"/>
        <v>4378404.799999997</v>
      </c>
      <c r="AI39" s="37">
        <f t="shared" si="12"/>
        <v>112932393.19999999</v>
      </c>
      <c r="AJ39" s="38">
        <f t="shared" si="13"/>
        <v>17988</v>
      </c>
      <c r="AK39" s="118">
        <v>43767</v>
      </c>
      <c r="AL39" s="38">
        <v>17988</v>
      </c>
      <c r="AM39" s="61"/>
      <c r="AN39" s="61"/>
      <c r="AO39" s="78">
        <f t="shared" si="7"/>
        <v>0</v>
      </c>
      <c r="AP39" s="38">
        <f t="shared" si="14"/>
        <v>0</v>
      </c>
      <c r="AQ39" s="38">
        <f t="shared" si="15"/>
        <v>0</v>
      </c>
      <c r="AR39" s="17">
        <f t="shared" si="24"/>
        <v>-20000</v>
      </c>
      <c r="AS39" s="53">
        <f t="shared" si="16"/>
        <v>60000</v>
      </c>
      <c r="AT39" s="11"/>
    </row>
    <row r="40" spans="1:46" ht="44.1" customHeight="1" x14ac:dyDescent="0.3">
      <c r="A40" s="79">
        <v>37</v>
      </c>
      <c r="B40" s="69">
        <v>43789</v>
      </c>
      <c r="C40" s="63">
        <v>40000</v>
      </c>
      <c r="D40" s="63">
        <f t="shared" si="18"/>
        <v>1160000</v>
      </c>
      <c r="E40" s="72"/>
      <c r="F40" s="13"/>
      <c r="G40" s="5"/>
      <c r="H40" s="14">
        <f t="shared" si="2"/>
        <v>1180000</v>
      </c>
      <c r="I40" s="14"/>
      <c r="J40" s="75">
        <v>43797</v>
      </c>
      <c r="K40" s="75">
        <v>43800</v>
      </c>
      <c r="L40" s="75"/>
      <c r="M40" s="88" t="s">
        <v>91</v>
      </c>
      <c r="N40" s="15" t="s">
        <v>92</v>
      </c>
      <c r="O40" s="1">
        <v>40000</v>
      </c>
      <c r="P40" s="4">
        <f t="shared" si="3"/>
        <v>1160000</v>
      </c>
      <c r="Q40" s="55"/>
      <c r="R40" s="55"/>
      <c r="S40" s="55"/>
      <c r="T40" s="55"/>
      <c r="U40" s="55"/>
      <c r="V40" s="47">
        <f t="shared" si="23"/>
        <v>20000</v>
      </c>
      <c r="W40" s="39">
        <v>430</v>
      </c>
      <c r="X40" s="32">
        <v>40000</v>
      </c>
      <c r="Y40" s="35">
        <f t="shared" si="17"/>
        <v>17200000</v>
      </c>
      <c r="Z40" s="35">
        <f t="shared" si="8"/>
        <v>470600000</v>
      </c>
      <c r="AA40" s="49">
        <v>0.44969999999999999</v>
      </c>
      <c r="AB40" s="115">
        <v>1179.3</v>
      </c>
      <c r="AC40" s="50">
        <f t="shared" si="19"/>
        <v>530.33120999999994</v>
      </c>
      <c r="AD40" s="29">
        <v>40000</v>
      </c>
      <c r="AE40" s="50">
        <f t="shared" si="10"/>
        <v>21213248.399999999</v>
      </c>
      <c r="AF40" s="50">
        <f t="shared" si="11"/>
        <v>587545641.5999999</v>
      </c>
      <c r="AG40" s="36">
        <f t="shared" si="20"/>
        <v>0.19904094817473994</v>
      </c>
      <c r="AH40" s="37">
        <f t="shared" si="22"/>
        <v>4013248.3999999985</v>
      </c>
      <c r="AI40" s="37">
        <f t="shared" si="12"/>
        <v>116945641.59999999</v>
      </c>
      <c r="AJ40" s="38">
        <f t="shared" si="13"/>
        <v>17988</v>
      </c>
      <c r="AK40" s="118">
        <v>43853</v>
      </c>
      <c r="AL40" s="38">
        <v>17988</v>
      </c>
      <c r="AM40" s="61"/>
      <c r="AN40" s="61"/>
      <c r="AO40" s="78">
        <f t="shared" si="7"/>
        <v>0</v>
      </c>
      <c r="AP40" s="38">
        <f t="shared" si="14"/>
        <v>0</v>
      </c>
      <c r="AQ40" s="38">
        <f t="shared" si="15"/>
        <v>0</v>
      </c>
      <c r="AR40" s="17">
        <f t="shared" si="24"/>
        <v>-40000</v>
      </c>
      <c r="AS40" s="53">
        <f t="shared" si="16"/>
        <v>20000</v>
      </c>
      <c r="AT40" s="11"/>
    </row>
    <row r="41" spans="1:46" ht="44.1" customHeight="1" x14ac:dyDescent="0.3">
      <c r="A41" s="10">
        <v>38</v>
      </c>
      <c r="B41" s="69">
        <v>43860</v>
      </c>
      <c r="C41" s="63">
        <v>40000</v>
      </c>
      <c r="D41" s="63">
        <f t="shared" si="18"/>
        <v>1200000</v>
      </c>
      <c r="E41" s="72">
        <v>43829</v>
      </c>
      <c r="F41" s="13"/>
      <c r="G41" s="5">
        <v>120000</v>
      </c>
      <c r="H41" s="14">
        <f t="shared" si="2"/>
        <v>1300000</v>
      </c>
      <c r="I41" s="14"/>
      <c r="J41" s="75">
        <v>43867</v>
      </c>
      <c r="K41" s="75">
        <v>43870</v>
      </c>
      <c r="L41" s="75"/>
      <c r="M41" s="88" t="s">
        <v>94</v>
      </c>
      <c r="N41" s="15" t="s">
        <v>93</v>
      </c>
      <c r="O41" s="1">
        <v>40000</v>
      </c>
      <c r="P41" s="4">
        <f t="shared" si="3"/>
        <v>1200000</v>
      </c>
      <c r="Q41" s="55"/>
      <c r="R41" s="55"/>
      <c r="S41" s="55"/>
      <c r="T41" s="55"/>
      <c r="U41" s="55"/>
      <c r="V41" s="47">
        <f t="shared" si="23"/>
        <v>100000</v>
      </c>
      <c r="W41" s="39">
        <v>430</v>
      </c>
      <c r="X41" s="32">
        <v>40000</v>
      </c>
      <c r="Y41" s="35">
        <f t="shared" si="17"/>
        <v>17200000</v>
      </c>
      <c r="Z41" s="35">
        <f t="shared" si="8"/>
        <v>487800000</v>
      </c>
      <c r="AA41" s="49">
        <v>0.44969999999999999</v>
      </c>
      <c r="AB41" s="115">
        <v>1181.4000000000001</v>
      </c>
      <c r="AC41" s="50">
        <f t="shared" si="19"/>
        <v>531.27557999999999</v>
      </c>
      <c r="AD41" s="29">
        <v>40000</v>
      </c>
      <c r="AE41" s="50">
        <f t="shared" si="10"/>
        <v>21251023.199999999</v>
      </c>
      <c r="AF41" s="50">
        <f t="shared" si="11"/>
        <v>608796664.79999995</v>
      </c>
      <c r="AG41" s="36">
        <f t="shared" si="20"/>
        <v>0.19874725305821017</v>
      </c>
      <c r="AH41" s="37">
        <f t="shared" si="22"/>
        <v>4051023.1999999993</v>
      </c>
      <c r="AI41" s="37">
        <f t="shared" si="12"/>
        <v>120996664.8</v>
      </c>
      <c r="AJ41" s="38">
        <f t="shared" si="13"/>
        <v>17988</v>
      </c>
      <c r="AK41" s="118">
        <v>43916</v>
      </c>
      <c r="AL41" s="38">
        <v>17988</v>
      </c>
      <c r="AM41" s="61"/>
      <c r="AN41" s="61"/>
      <c r="AO41" s="78">
        <f t="shared" si="7"/>
        <v>0</v>
      </c>
      <c r="AP41" s="38">
        <f t="shared" si="14"/>
        <v>0</v>
      </c>
      <c r="AQ41" s="38">
        <f t="shared" si="15"/>
        <v>0</v>
      </c>
      <c r="AR41" s="17">
        <f t="shared" si="24"/>
        <v>80000</v>
      </c>
      <c r="AS41" s="53">
        <f t="shared" si="16"/>
        <v>100000</v>
      </c>
      <c r="AT41" s="11"/>
    </row>
    <row r="42" spans="1:46" ht="44.1" customHeight="1" x14ac:dyDescent="0.3">
      <c r="A42" s="79">
        <v>39</v>
      </c>
      <c r="B42" s="70">
        <v>43892</v>
      </c>
      <c r="C42" s="64">
        <v>40000</v>
      </c>
      <c r="D42" s="64">
        <f t="shared" si="18"/>
        <v>1240000</v>
      </c>
      <c r="E42" s="73">
        <v>43920</v>
      </c>
      <c r="F42" s="40"/>
      <c r="G42" s="6">
        <v>50000</v>
      </c>
      <c r="H42" s="41">
        <f t="shared" si="2"/>
        <v>1350000</v>
      </c>
      <c r="I42" s="41"/>
      <c r="J42" s="76">
        <v>43895</v>
      </c>
      <c r="K42" s="76">
        <v>43898</v>
      </c>
      <c r="L42" s="76"/>
      <c r="M42" s="89" t="s">
        <v>95</v>
      </c>
      <c r="N42" s="42" t="s">
        <v>96</v>
      </c>
      <c r="O42" s="2">
        <v>40000</v>
      </c>
      <c r="P42" s="80">
        <f t="shared" si="3"/>
        <v>1240000</v>
      </c>
      <c r="Q42" s="56"/>
      <c r="R42" s="56"/>
      <c r="S42" s="56"/>
      <c r="T42" s="56"/>
      <c r="U42" s="56"/>
      <c r="V42" s="81">
        <f t="shared" si="23"/>
        <v>110000</v>
      </c>
      <c r="W42" s="43">
        <v>430</v>
      </c>
      <c r="X42" s="33">
        <v>40000</v>
      </c>
      <c r="Y42" s="34">
        <f t="shared" si="17"/>
        <v>17200000</v>
      </c>
      <c r="Z42" s="34">
        <f t="shared" si="8"/>
        <v>505000000</v>
      </c>
      <c r="AA42" s="51">
        <v>0.44969999999999999</v>
      </c>
      <c r="AB42" s="116">
        <v>1185</v>
      </c>
      <c r="AC42" s="52">
        <f t="shared" si="19"/>
        <v>532.89449999999999</v>
      </c>
      <c r="AD42" s="48">
        <v>40000</v>
      </c>
      <c r="AE42" s="52">
        <f t="shared" si="10"/>
        <v>21315780</v>
      </c>
      <c r="AF42" s="52">
        <f t="shared" si="11"/>
        <v>630112444.79999995</v>
      </c>
      <c r="AG42" s="82">
        <f t="shared" si="20"/>
        <v>0.19855574323676639</v>
      </c>
      <c r="AH42" s="83">
        <f t="shared" si="22"/>
        <v>4115780</v>
      </c>
      <c r="AI42" s="83">
        <f t="shared" si="12"/>
        <v>125112444.8</v>
      </c>
      <c r="AJ42" s="44">
        <f t="shared" si="13"/>
        <v>17988</v>
      </c>
      <c r="AK42" s="119">
        <v>43949</v>
      </c>
      <c r="AL42" s="44">
        <v>17988</v>
      </c>
      <c r="AM42" s="62"/>
      <c r="AN42" s="62"/>
      <c r="AO42" s="78">
        <f t="shared" si="7"/>
        <v>0</v>
      </c>
      <c r="AP42" s="44">
        <f t="shared" si="14"/>
        <v>0</v>
      </c>
      <c r="AQ42" s="44">
        <f t="shared" si="15"/>
        <v>0</v>
      </c>
      <c r="AR42" s="84">
        <f t="shared" si="24"/>
        <v>10000</v>
      </c>
      <c r="AS42" s="85">
        <f t="shared" si="16"/>
        <v>110000</v>
      </c>
      <c r="AT42" s="45"/>
    </row>
    <row r="43" spans="1:46" ht="44.1" customHeight="1" x14ac:dyDescent="0.3">
      <c r="A43" s="79">
        <v>40</v>
      </c>
      <c r="B43" s="70">
        <v>43972</v>
      </c>
      <c r="C43" s="64">
        <v>40000</v>
      </c>
      <c r="D43" s="64">
        <f t="shared" si="18"/>
        <v>1280000</v>
      </c>
      <c r="E43" s="73"/>
      <c r="F43" s="40"/>
      <c r="G43" s="6"/>
      <c r="H43" s="41">
        <f t="shared" si="2"/>
        <v>1350000</v>
      </c>
      <c r="I43" s="41"/>
      <c r="J43" s="76">
        <v>43979</v>
      </c>
      <c r="K43" s="76">
        <v>43982</v>
      </c>
      <c r="L43" s="76"/>
      <c r="M43" s="89" t="s">
        <v>97</v>
      </c>
      <c r="N43" s="42" t="s">
        <v>98</v>
      </c>
      <c r="O43" s="2">
        <v>40000</v>
      </c>
      <c r="P43" s="80">
        <f t="shared" si="3"/>
        <v>1280000</v>
      </c>
      <c r="Q43" s="56"/>
      <c r="R43" s="56"/>
      <c r="S43" s="56"/>
      <c r="T43" s="56"/>
      <c r="U43" s="56"/>
      <c r="V43" s="81">
        <f t="shared" si="23"/>
        <v>70000</v>
      </c>
      <c r="W43" s="43">
        <v>430</v>
      </c>
      <c r="X43" s="33">
        <v>40000</v>
      </c>
      <c r="Y43" s="34">
        <f t="shared" si="17"/>
        <v>17200000</v>
      </c>
      <c r="Z43" s="34">
        <f t="shared" si="8"/>
        <v>522200000</v>
      </c>
      <c r="AA43" s="51">
        <v>0.44969999999999999</v>
      </c>
      <c r="AB43" s="116">
        <v>1239.4000000000001</v>
      </c>
      <c r="AC43" s="52">
        <f t="shared" si="19"/>
        <v>557.35818000000006</v>
      </c>
      <c r="AD43" s="48">
        <v>40000</v>
      </c>
      <c r="AE43" s="52">
        <f t="shared" si="10"/>
        <v>22294327.200000003</v>
      </c>
      <c r="AF43" s="52">
        <f t="shared" si="11"/>
        <v>652406772</v>
      </c>
      <c r="AG43" s="82">
        <f t="shared" si="20"/>
        <v>0.19957912392730348</v>
      </c>
      <c r="AH43" s="83">
        <f t="shared" si="22"/>
        <v>5094327.200000003</v>
      </c>
      <c r="AI43" s="83">
        <f t="shared" si="12"/>
        <v>130206772</v>
      </c>
      <c r="AJ43" s="44">
        <f t="shared" si="13"/>
        <v>17988</v>
      </c>
      <c r="AK43" s="119">
        <v>44036</v>
      </c>
      <c r="AL43" s="44">
        <v>17988</v>
      </c>
      <c r="AM43" s="62"/>
      <c r="AN43" s="62"/>
      <c r="AO43" s="90">
        <f t="shared" si="7"/>
        <v>0</v>
      </c>
      <c r="AP43" s="44">
        <f t="shared" si="14"/>
        <v>0</v>
      </c>
      <c r="AQ43" s="44">
        <f t="shared" si="15"/>
        <v>0</v>
      </c>
      <c r="AR43" s="84">
        <f t="shared" si="24"/>
        <v>-40000</v>
      </c>
      <c r="AS43" s="85">
        <f t="shared" si="16"/>
        <v>70000</v>
      </c>
      <c r="AT43" s="45"/>
    </row>
    <row r="44" spans="1:46" ht="44.1" customHeight="1" x14ac:dyDescent="0.3">
      <c r="A44" s="79">
        <v>41</v>
      </c>
      <c r="B44" s="70">
        <v>44000</v>
      </c>
      <c r="C44" s="64">
        <v>80000</v>
      </c>
      <c r="D44" s="64">
        <f t="shared" si="18"/>
        <v>1360000</v>
      </c>
      <c r="E44" s="73"/>
      <c r="F44" s="40"/>
      <c r="G44" s="6"/>
      <c r="H44" s="41">
        <f t="shared" si="2"/>
        <v>1350000</v>
      </c>
      <c r="I44" s="41"/>
      <c r="J44" s="76">
        <v>44007</v>
      </c>
      <c r="K44" s="76">
        <v>44014</v>
      </c>
      <c r="L44" s="76"/>
      <c r="M44" s="89" t="s">
        <v>100</v>
      </c>
      <c r="N44" s="42" t="s">
        <v>99</v>
      </c>
      <c r="O44" s="2">
        <v>40000</v>
      </c>
      <c r="P44" s="80">
        <f t="shared" si="3"/>
        <v>1320000</v>
      </c>
      <c r="Q44" s="56"/>
      <c r="R44" s="56"/>
      <c r="S44" s="56"/>
      <c r="T44" s="56"/>
      <c r="U44" s="56"/>
      <c r="V44" s="81">
        <f t="shared" si="23"/>
        <v>30000</v>
      </c>
      <c r="W44" s="43">
        <v>430</v>
      </c>
      <c r="X44" s="33">
        <v>40000</v>
      </c>
      <c r="Y44" s="34">
        <f t="shared" si="17"/>
        <v>17200000</v>
      </c>
      <c r="Z44" s="34">
        <f t="shared" si="8"/>
        <v>539400000</v>
      </c>
      <c r="AA44" s="51">
        <v>0.44969999999999999</v>
      </c>
      <c r="AB44" s="116">
        <v>1201.5999999999999</v>
      </c>
      <c r="AC44" s="52">
        <f t="shared" si="19"/>
        <v>540.35951999999997</v>
      </c>
      <c r="AD44" s="48">
        <v>40000</v>
      </c>
      <c r="AE44" s="52">
        <f t="shared" si="10"/>
        <v>21614380.800000001</v>
      </c>
      <c r="AF44" s="52">
        <f t="shared" si="11"/>
        <v>674021152.79999995</v>
      </c>
      <c r="AG44" s="82">
        <f t="shared" si="20"/>
        <v>0.19972837980048619</v>
      </c>
      <c r="AH44" s="83">
        <f t="shared" si="22"/>
        <v>4414380.8000000007</v>
      </c>
      <c r="AI44" s="83">
        <f t="shared" si="12"/>
        <v>134621152.80000001</v>
      </c>
      <c r="AJ44" s="44">
        <f t="shared" si="13"/>
        <v>17988</v>
      </c>
      <c r="AK44" s="119">
        <v>44070</v>
      </c>
      <c r="AL44" s="44">
        <v>17988</v>
      </c>
      <c r="AM44" s="62"/>
      <c r="AN44" s="62"/>
      <c r="AO44" s="90">
        <f t="shared" si="7"/>
        <v>0</v>
      </c>
      <c r="AP44" s="44">
        <f t="shared" si="14"/>
        <v>0</v>
      </c>
      <c r="AQ44" s="44">
        <f t="shared" si="15"/>
        <v>0</v>
      </c>
      <c r="AR44" s="84">
        <f t="shared" si="24"/>
        <v>-80000</v>
      </c>
      <c r="AS44" s="85">
        <f t="shared" si="16"/>
        <v>-10000</v>
      </c>
      <c r="AT44" s="45"/>
    </row>
    <row r="45" spans="1:46" ht="44.1" customHeight="1" x14ac:dyDescent="0.3">
      <c r="A45" s="79">
        <v>42</v>
      </c>
      <c r="B45" s="70">
        <v>44132</v>
      </c>
      <c r="C45" s="64">
        <v>40000</v>
      </c>
      <c r="D45" s="64">
        <f t="shared" si="18"/>
        <v>1400000</v>
      </c>
      <c r="E45" s="73">
        <v>44041</v>
      </c>
      <c r="F45" s="40"/>
      <c r="G45" s="6">
        <v>90000</v>
      </c>
      <c r="H45" s="41">
        <f t="shared" si="2"/>
        <v>1440000</v>
      </c>
      <c r="I45" s="41"/>
      <c r="J45" s="76">
        <v>44077</v>
      </c>
      <c r="K45" s="76">
        <v>44080</v>
      </c>
      <c r="L45" s="76"/>
      <c r="M45" s="89" t="s">
        <v>101</v>
      </c>
      <c r="N45" s="42" t="s">
        <v>102</v>
      </c>
      <c r="O45" s="2">
        <v>40000</v>
      </c>
      <c r="P45" s="80">
        <f t="shared" si="3"/>
        <v>1360000</v>
      </c>
      <c r="Q45" s="56"/>
      <c r="R45" s="56"/>
      <c r="S45" s="56"/>
      <c r="T45" s="56"/>
      <c r="U45" s="56"/>
      <c r="V45" s="81">
        <f t="shared" si="23"/>
        <v>80000</v>
      </c>
      <c r="W45" s="43">
        <v>430</v>
      </c>
      <c r="X45" s="33">
        <v>40000</v>
      </c>
      <c r="Y45" s="34">
        <f t="shared" si="17"/>
        <v>17200000</v>
      </c>
      <c r="Z45" s="34">
        <f t="shared" si="8"/>
        <v>556600000</v>
      </c>
      <c r="AA45" s="51">
        <v>0.44969999999999999</v>
      </c>
      <c r="AB45" s="116">
        <v>1187.5</v>
      </c>
      <c r="AC45" s="52">
        <f t="shared" si="19"/>
        <v>534.01874999999995</v>
      </c>
      <c r="AD45" s="48">
        <v>40000</v>
      </c>
      <c r="AE45" s="52">
        <f t="shared" si="10"/>
        <v>21360750</v>
      </c>
      <c r="AF45" s="52">
        <f t="shared" si="11"/>
        <v>695381902.79999995</v>
      </c>
      <c r="AG45" s="82">
        <f t="shared" si="20"/>
        <v>0.1995765236932191</v>
      </c>
      <c r="AH45" s="83">
        <f t="shared" si="22"/>
        <v>4160750</v>
      </c>
      <c r="AI45" s="83">
        <f t="shared" si="12"/>
        <v>138781902.80000001</v>
      </c>
      <c r="AJ45" s="44">
        <f t="shared" si="13"/>
        <v>17988</v>
      </c>
      <c r="AK45" s="119">
        <v>44161</v>
      </c>
      <c r="AL45" s="44">
        <v>17988</v>
      </c>
      <c r="AM45" s="62"/>
      <c r="AN45" s="62"/>
      <c r="AO45" s="90">
        <f t="shared" si="7"/>
        <v>0</v>
      </c>
      <c r="AP45" s="44">
        <f t="shared" si="14"/>
        <v>0</v>
      </c>
      <c r="AQ45" s="44">
        <f t="shared" si="15"/>
        <v>0</v>
      </c>
      <c r="AR45" s="84">
        <f t="shared" si="24"/>
        <v>50000</v>
      </c>
      <c r="AS45" s="85">
        <f t="shared" si="16"/>
        <v>40000</v>
      </c>
      <c r="AT45" s="45"/>
    </row>
    <row r="46" spans="1:46" ht="44.1" customHeight="1" x14ac:dyDescent="0.3">
      <c r="A46" s="79">
        <v>43</v>
      </c>
      <c r="B46" s="70"/>
      <c r="C46" s="64"/>
      <c r="D46" s="64">
        <f t="shared" si="18"/>
        <v>1400000</v>
      </c>
      <c r="E46" s="73"/>
      <c r="F46" s="40"/>
      <c r="G46" s="6"/>
      <c r="H46" s="41">
        <f t="shared" si="2"/>
        <v>1440000</v>
      </c>
      <c r="I46" s="41"/>
      <c r="J46" s="76">
        <v>44140</v>
      </c>
      <c r="K46" s="76">
        <v>44143</v>
      </c>
      <c r="L46" s="76"/>
      <c r="M46" s="89" t="s">
        <v>103</v>
      </c>
      <c r="N46" s="42" t="s">
        <v>104</v>
      </c>
      <c r="O46" s="2">
        <v>40000</v>
      </c>
      <c r="P46" s="80">
        <f t="shared" si="3"/>
        <v>1400000</v>
      </c>
      <c r="Q46" s="56"/>
      <c r="R46" s="56"/>
      <c r="S46" s="56"/>
      <c r="T46" s="56"/>
      <c r="U46" s="56"/>
      <c r="V46" s="81">
        <f t="shared" si="23"/>
        <v>40000</v>
      </c>
      <c r="W46" s="43">
        <v>430</v>
      </c>
      <c r="X46" s="33">
        <v>40000</v>
      </c>
      <c r="Y46" s="34">
        <f t="shared" si="17"/>
        <v>17200000</v>
      </c>
      <c r="Z46" s="34">
        <f t="shared" si="8"/>
        <v>573800000</v>
      </c>
      <c r="AA46" s="51">
        <v>0.44969999999999999</v>
      </c>
      <c r="AB46" s="116">
        <v>1130.9000000000001</v>
      </c>
      <c r="AC46" s="52">
        <f t="shared" si="19"/>
        <v>508.56573000000003</v>
      </c>
      <c r="AD46" s="48">
        <v>40000</v>
      </c>
      <c r="AE46" s="52">
        <f t="shared" si="10"/>
        <v>20342629.200000003</v>
      </c>
      <c r="AF46" s="52">
        <f t="shared" si="11"/>
        <v>715724532</v>
      </c>
      <c r="AG46" s="82">
        <f t="shared" si="20"/>
        <v>0.19829491047821179</v>
      </c>
      <c r="AH46" s="83">
        <f t="shared" si="22"/>
        <v>3142629.200000003</v>
      </c>
      <c r="AI46" s="83">
        <f t="shared" si="12"/>
        <v>141924532</v>
      </c>
      <c r="AJ46" s="44">
        <f t="shared" si="13"/>
        <v>17988</v>
      </c>
      <c r="AK46" s="119">
        <v>44554</v>
      </c>
      <c r="AL46" s="44">
        <v>17988</v>
      </c>
      <c r="AM46" s="62"/>
      <c r="AN46" s="62"/>
      <c r="AO46" s="90">
        <f t="shared" si="7"/>
        <v>0</v>
      </c>
      <c r="AP46" s="44">
        <f t="shared" si="14"/>
        <v>0</v>
      </c>
      <c r="AQ46" s="44">
        <f t="shared" si="15"/>
        <v>0</v>
      </c>
      <c r="AR46" s="84">
        <f t="shared" si="24"/>
        <v>0</v>
      </c>
      <c r="AS46" s="85">
        <f t="shared" si="16"/>
        <v>40000</v>
      </c>
      <c r="AT46" s="45"/>
    </row>
    <row r="47" spans="1:46" ht="44.1" customHeight="1" x14ac:dyDescent="0.3">
      <c r="A47" s="79">
        <v>44</v>
      </c>
      <c r="B47" s="70">
        <v>44200</v>
      </c>
      <c r="C47" s="64">
        <v>40000</v>
      </c>
      <c r="D47" s="64">
        <f t="shared" si="18"/>
        <v>1440000</v>
      </c>
      <c r="E47" s="73">
        <v>44162</v>
      </c>
      <c r="F47" s="40"/>
      <c r="G47" s="6">
        <v>120000</v>
      </c>
      <c r="H47" s="41">
        <f t="shared" si="2"/>
        <v>1560000</v>
      </c>
      <c r="I47" s="41"/>
      <c r="J47" s="76">
        <v>44203</v>
      </c>
      <c r="K47" s="76">
        <v>44206</v>
      </c>
      <c r="L47" s="76"/>
      <c r="M47" s="89" t="s">
        <v>105</v>
      </c>
      <c r="N47" s="42" t="s">
        <v>106</v>
      </c>
      <c r="O47" s="2">
        <v>40000</v>
      </c>
      <c r="P47" s="80">
        <f t="shared" si="3"/>
        <v>1440000</v>
      </c>
      <c r="Q47" s="56"/>
      <c r="R47" s="56"/>
      <c r="S47" s="56"/>
      <c r="T47" s="56"/>
      <c r="U47" s="56"/>
      <c r="V47" s="81">
        <f t="shared" si="23"/>
        <v>120000</v>
      </c>
      <c r="W47" s="43">
        <v>430</v>
      </c>
      <c r="X47" s="33">
        <v>40000</v>
      </c>
      <c r="Y47" s="34">
        <f t="shared" si="17"/>
        <v>17200000</v>
      </c>
      <c r="Z47" s="34">
        <f t="shared" si="8"/>
        <v>591000000</v>
      </c>
      <c r="AA47" s="51">
        <v>0.44969999999999999</v>
      </c>
      <c r="AB47" s="116">
        <v>1087.7</v>
      </c>
      <c r="AC47" s="52">
        <f t="shared" si="19"/>
        <v>489.13869</v>
      </c>
      <c r="AD47" s="48">
        <v>40000</v>
      </c>
      <c r="AE47" s="52">
        <f t="shared" si="10"/>
        <v>19565547.600000001</v>
      </c>
      <c r="AF47" s="52">
        <f t="shared" si="11"/>
        <v>735290079.60000002</v>
      </c>
      <c r="AG47" s="82">
        <f t="shared" si="20"/>
        <v>0.19623558593160162</v>
      </c>
      <c r="AH47" s="83">
        <f t="shared" si="22"/>
        <v>2365547.6000000015</v>
      </c>
      <c r="AI47" s="83">
        <f t="shared" si="12"/>
        <v>144290079.59999999</v>
      </c>
      <c r="AJ47" s="44">
        <f t="shared" si="13"/>
        <v>17988</v>
      </c>
      <c r="AK47" s="119"/>
      <c r="AL47" s="44"/>
      <c r="AM47" s="62"/>
      <c r="AN47" s="62"/>
      <c r="AO47" s="90">
        <f t="shared" si="7"/>
        <v>0</v>
      </c>
      <c r="AP47" s="44">
        <f t="shared" si="14"/>
        <v>17988</v>
      </c>
      <c r="AQ47" s="44">
        <f t="shared" si="15"/>
        <v>17988</v>
      </c>
      <c r="AR47" s="84">
        <f t="shared" si="24"/>
        <v>80000</v>
      </c>
      <c r="AS47" s="85">
        <f t="shared" si="16"/>
        <v>120000</v>
      </c>
      <c r="AT47" s="45"/>
    </row>
    <row r="48" spans="1:46" ht="44.1" customHeight="1" x14ac:dyDescent="0.3">
      <c r="A48" s="79">
        <v>45</v>
      </c>
      <c r="B48" s="70">
        <v>44210</v>
      </c>
      <c r="C48" s="64">
        <v>40000</v>
      </c>
      <c r="D48" s="64">
        <f t="shared" si="18"/>
        <v>1480000</v>
      </c>
      <c r="E48" s="73"/>
      <c r="F48" s="40"/>
      <c r="G48" s="6"/>
      <c r="H48" s="41">
        <f t="shared" si="2"/>
        <v>1560000</v>
      </c>
      <c r="I48" s="41"/>
      <c r="J48" s="76">
        <v>44217</v>
      </c>
      <c r="K48" s="76">
        <v>44251</v>
      </c>
      <c r="L48" s="76"/>
      <c r="M48" s="89" t="s">
        <v>107</v>
      </c>
      <c r="N48" s="42" t="s">
        <v>108</v>
      </c>
      <c r="O48" s="2">
        <v>40000</v>
      </c>
      <c r="P48" s="80">
        <f t="shared" si="3"/>
        <v>1480000</v>
      </c>
      <c r="Q48" s="56"/>
      <c r="R48" s="56"/>
      <c r="S48" s="56"/>
      <c r="T48" s="56"/>
      <c r="U48" s="56"/>
      <c r="V48" s="81">
        <f t="shared" si="23"/>
        <v>80000</v>
      </c>
      <c r="W48" s="43">
        <v>430</v>
      </c>
      <c r="X48" s="33">
        <v>40000</v>
      </c>
      <c r="Y48" s="34">
        <f t="shared" si="17"/>
        <v>17200000</v>
      </c>
      <c r="Z48" s="34">
        <f t="shared" si="8"/>
        <v>608200000</v>
      </c>
      <c r="AA48" s="51">
        <v>0.44969999999999999</v>
      </c>
      <c r="AB48" s="116">
        <v>1099.2</v>
      </c>
      <c r="AC48" s="52">
        <f t="shared" si="19"/>
        <v>494.31024000000002</v>
      </c>
      <c r="AD48" s="48">
        <v>40000</v>
      </c>
      <c r="AE48" s="52">
        <f t="shared" si="10"/>
        <v>19772409.600000001</v>
      </c>
      <c r="AF48" s="52">
        <f t="shared" si="11"/>
        <v>755062489.20000005</v>
      </c>
      <c r="AG48" s="82">
        <f t="shared" si="20"/>
        <v>0.19450375472313963</v>
      </c>
      <c r="AH48" s="83">
        <f t="shared" si="22"/>
        <v>2572409.6000000015</v>
      </c>
      <c r="AI48" s="83">
        <f t="shared" si="12"/>
        <v>146862489.19999999</v>
      </c>
      <c r="AJ48" s="44">
        <f t="shared" si="13"/>
        <v>17988</v>
      </c>
      <c r="AK48" s="119">
        <v>44286</v>
      </c>
      <c r="AL48" s="44">
        <v>35976</v>
      </c>
      <c r="AM48" s="62"/>
      <c r="AN48" s="62"/>
      <c r="AO48" s="90">
        <f t="shared" si="7"/>
        <v>0</v>
      </c>
      <c r="AP48" s="44">
        <f t="shared" si="14"/>
        <v>-17988</v>
      </c>
      <c r="AQ48" s="44">
        <f t="shared" si="15"/>
        <v>0</v>
      </c>
      <c r="AR48" s="84">
        <f t="shared" si="24"/>
        <v>-40000</v>
      </c>
      <c r="AS48" s="85">
        <f t="shared" si="16"/>
        <v>80000</v>
      </c>
      <c r="AT48" s="45"/>
    </row>
    <row r="49" spans="1:46" ht="44.1" customHeight="1" x14ac:dyDescent="0.3">
      <c r="A49" s="79">
        <v>46</v>
      </c>
      <c r="B49" s="70">
        <v>44267</v>
      </c>
      <c r="C49" s="64">
        <v>40000</v>
      </c>
      <c r="D49" s="64">
        <f t="shared" si="18"/>
        <v>1520000</v>
      </c>
      <c r="E49" s="73"/>
      <c r="F49" s="40"/>
      <c r="G49" s="6"/>
      <c r="H49" s="41">
        <f t="shared" si="2"/>
        <v>1560000</v>
      </c>
      <c r="I49" s="41"/>
      <c r="J49" s="76">
        <v>44273</v>
      </c>
      <c r="K49" s="76">
        <v>44276</v>
      </c>
      <c r="L49" s="76"/>
      <c r="M49" s="89" t="s">
        <v>109</v>
      </c>
      <c r="N49" s="42" t="s">
        <v>110</v>
      </c>
      <c r="O49" s="2">
        <v>40000</v>
      </c>
      <c r="P49" s="80">
        <f t="shared" si="3"/>
        <v>1520000</v>
      </c>
      <c r="Q49" s="56"/>
      <c r="R49" s="56"/>
      <c r="S49" s="56"/>
      <c r="T49" s="56"/>
      <c r="U49" s="56"/>
      <c r="V49" s="81">
        <f t="shared" si="23"/>
        <v>40000</v>
      </c>
      <c r="W49" s="43">
        <v>430</v>
      </c>
      <c r="X49" s="33">
        <v>40000</v>
      </c>
      <c r="Y49" s="34">
        <f t="shared" si="17"/>
        <v>17200000</v>
      </c>
      <c r="Z49" s="34">
        <f t="shared" si="8"/>
        <v>625400000</v>
      </c>
      <c r="AA49" s="51">
        <v>0.44969999999999999</v>
      </c>
      <c r="AB49" s="116">
        <v>1123.7</v>
      </c>
      <c r="AC49" s="52">
        <f t="shared" si="19"/>
        <v>505.32789000000002</v>
      </c>
      <c r="AD49" s="48">
        <v>40000</v>
      </c>
      <c r="AE49" s="52">
        <f t="shared" si="10"/>
        <v>20213115.600000001</v>
      </c>
      <c r="AF49" s="52">
        <f t="shared" si="11"/>
        <v>775275604.80000007</v>
      </c>
      <c r="AG49" s="82">
        <f t="shared" si="20"/>
        <v>0.19331912918717964</v>
      </c>
      <c r="AH49" s="83">
        <f t="shared" si="22"/>
        <v>3013115.6000000015</v>
      </c>
      <c r="AI49" s="83">
        <f t="shared" si="12"/>
        <v>149875604.79999998</v>
      </c>
      <c r="AJ49" s="44">
        <f t="shared" si="13"/>
        <v>17988</v>
      </c>
      <c r="AK49" s="119">
        <v>44344</v>
      </c>
      <c r="AL49" s="44">
        <v>17988</v>
      </c>
      <c r="AM49" s="62"/>
      <c r="AN49" s="62"/>
      <c r="AO49" s="90">
        <f t="shared" si="7"/>
        <v>0</v>
      </c>
      <c r="AP49" s="44">
        <f t="shared" si="14"/>
        <v>0</v>
      </c>
      <c r="AQ49" s="44">
        <f t="shared" si="15"/>
        <v>0</v>
      </c>
      <c r="AR49" s="84">
        <f t="shared" si="24"/>
        <v>-40000</v>
      </c>
      <c r="AS49" s="85">
        <f t="shared" si="16"/>
        <v>40000</v>
      </c>
      <c r="AT49" s="45"/>
    </row>
    <row r="50" spans="1:46" ht="44.1" customHeight="1" x14ac:dyDescent="0.3">
      <c r="A50" s="79">
        <v>47</v>
      </c>
      <c r="B50" s="70">
        <v>44330</v>
      </c>
      <c r="C50" s="64">
        <v>40000</v>
      </c>
      <c r="D50" s="64">
        <f t="shared" si="18"/>
        <v>1560000</v>
      </c>
      <c r="E50" s="73">
        <v>44316</v>
      </c>
      <c r="F50" s="40"/>
      <c r="G50" s="6">
        <v>100000</v>
      </c>
      <c r="H50" s="41">
        <f t="shared" si="2"/>
        <v>1660000</v>
      </c>
      <c r="I50" s="41"/>
      <c r="J50" s="76">
        <v>44336</v>
      </c>
      <c r="K50" s="76">
        <v>44339</v>
      </c>
      <c r="L50" s="76"/>
      <c r="M50" s="89" t="s">
        <v>111</v>
      </c>
      <c r="N50" s="42" t="s">
        <v>112</v>
      </c>
      <c r="O50" s="2">
        <v>40000</v>
      </c>
      <c r="P50" s="80">
        <f t="shared" si="3"/>
        <v>1560000</v>
      </c>
      <c r="Q50" s="56"/>
      <c r="R50" s="56"/>
      <c r="S50" s="56"/>
      <c r="T50" s="56"/>
      <c r="U50" s="56"/>
      <c r="V50" s="81">
        <f t="shared" si="23"/>
        <v>100000</v>
      </c>
      <c r="W50" s="43">
        <v>430</v>
      </c>
      <c r="X50" s="33">
        <v>40000</v>
      </c>
      <c r="Y50" s="34">
        <f t="shared" si="17"/>
        <v>17200000</v>
      </c>
      <c r="Z50" s="34">
        <f t="shared" si="8"/>
        <v>642600000</v>
      </c>
      <c r="AA50" s="51">
        <v>0.44969999999999999</v>
      </c>
      <c r="AB50" s="116">
        <v>1132.2</v>
      </c>
      <c r="AC50" s="52">
        <f t="shared" si="19"/>
        <v>509.15034000000003</v>
      </c>
      <c r="AD50" s="48">
        <v>40000</v>
      </c>
      <c r="AE50" s="52">
        <f t="shared" si="10"/>
        <v>20366013.600000001</v>
      </c>
      <c r="AF50" s="52">
        <f t="shared" si="11"/>
        <v>795641618.4000001</v>
      </c>
      <c r="AG50" s="82">
        <f t="shared" si="20"/>
        <v>0.19234994105481806</v>
      </c>
      <c r="AH50" s="83">
        <f t="shared" si="22"/>
        <v>3166013.6000000015</v>
      </c>
      <c r="AI50" s="83">
        <f t="shared" si="12"/>
        <v>153041618.39999998</v>
      </c>
      <c r="AJ50" s="44">
        <f t="shared" si="13"/>
        <v>17988</v>
      </c>
      <c r="AK50" s="119">
        <v>44403</v>
      </c>
      <c r="AL50" s="44">
        <v>17988</v>
      </c>
      <c r="AM50" s="62"/>
      <c r="AN50" s="62"/>
      <c r="AO50" s="90">
        <f t="shared" si="7"/>
        <v>0</v>
      </c>
      <c r="AP50" s="44">
        <f t="shared" si="14"/>
        <v>0</v>
      </c>
      <c r="AQ50" s="44">
        <f t="shared" si="15"/>
        <v>0</v>
      </c>
      <c r="AR50" s="84">
        <f t="shared" si="24"/>
        <v>60000</v>
      </c>
      <c r="AS50" s="85">
        <f t="shared" si="16"/>
        <v>100000</v>
      </c>
      <c r="AT50" s="45"/>
    </row>
    <row r="51" spans="1:46" ht="44.1" customHeight="1" x14ac:dyDescent="0.3">
      <c r="A51" s="79">
        <v>48</v>
      </c>
      <c r="B51" s="70">
        <v>44418</v>
      </c>
      <c r="C51" s="64">
        <v>40000</v>
      </c>
      <c r="D51" s="64">
        <f t="shared" si="18"/>
        <v>1600000</v>
      </c>
      <c r="E51" s="73"/>
      <c r="F51" s="40"/>
      <c r="G51" s="6"/>
      <c r="H51" s="41">
        <f t="shared" si="2"/>
        <v>1660000</v>
      </c>
      <c r="I51" s="41"/>
      <c r="J51" s="76">
        <v>44420</v>
      </c>
      <c r="K51" s="76">
        <v>44423</v>
      </c>
      <c r="L51" s="76"/>
      <c r="M51" s="89" t="s">
        <v>113</v>
      </c>
      <c r="N51" s="42" t="s">
        <v>114</v>
      </c>
      <c r="O51" s="2">
        <v>40000</v>
      </c>
      <c r="P51" s="80">
        <f t="shared" si="3"/>
        <v>1600000</v>
      </c>
      <c r="Q51" s="56"/>
      <c r="R51" s="56"/>
      <c r="S51" s="56"/>
      <c r="T51" s="56"/>
      <c r="U51" s="56"/>
      <c r="V51" s="81">
        <f t="shared" si="23"/>
        <v>60000</v>
      </c>
      <c r="W51" s="43">
        <v>430</v>
      </c>
      <c r="X51" s="33">
        <v>40000</v>
      </c>
      <c r="Y51" s="34">
        <f t="shared" si="17"/>
        <v>17200000</v>
      </c>
      <c r="Z51" s="34">
        <f t="shared" si="8"/>
        <v>659800000</v>
      </c>
      <c r="AA51" s="51">
        <v>0.44969999999999999</v>
      </c>
      <c r="AB51" s="116">
        <v>1158.9000000000001</v>
      </c>
      <c r="AC51" s="52">
        <f t="shared" si="19"/>
        <v>521.15733</v>
      </c>
      <c r="AD51" s="48">
        <v>40000</v>
      </c>
      <c r="AE51" s="52">
        <f t="shared" si="10"/>
        <v>20846293.199999999</v>
      </c>
      <c r="AF51" s="52">
        <f t="shared" si="11"/>
        <v>816487911.60000014</v>
      </c>
      <c r="AG51" s="82">
        <f t="shared" si="20"/>
        <v>0.19190475373107796</v>
      </c>
      <c r="AH51" s="83">
        <f t="shared" si="22"/>
        <v>3646293.1999999993</v>
      </c>
      <c r="AI51" s="83">
        <f t="shared" si="12"/>
        <v>156687911.59999996</v>
      </c>
      <c r="AJ51" s="44">
        <f t="shared" si="13"/>
        <v>17988</v>
      </c>
      <c r="AK51" s="119">
        <v>44497</v>
      </c>
      <c r="AL51" s="44">
        <v>17988</v>
      </c>
      <c r="AM51" s="62"/>
      <c r="AN51" s="62"/>
      <c r="AO51" s="90">
        <f t="shared" si="7"/>
        <v>0</v>
      </c>
      <c r="AP51" s="44">
        <f t="shared" si="14"/>
        <v>0</v>
      </c>
      <c r="AQ51" s="44">
        <f t="shared" si="15"/>
        <v>0</v>
      </c>
      <c r="AR51" s="84">
        <f t="shared" si="24"/>
        <v>-40000</v>
      </c>
      <c r="AS51" s="85">
        <f t="shared" si="16"/>
        <v>60000</v>
      </c>
      <c r="AT51" s="45"/>
    </row>
    <row r="52" spans="1:46" ht="44.1" customHeight="1" x14ac:dyDescent="0.3">
      <c r="A52" s="79">
        <v>49</v>
      </c>
      <c r="B52" s="70">
        <v>44501</v>
      </c>
      <c r="C52" s="64">
        <v>40000</v>
      </c>
      <c r="D52" s="64">
        <f t="shared" si="18"/>
        <v>1640000</v>
      </c>
      <c r="E52" s="73">
        <v>44469</v>
      </c>
      <c r="F52" s="40"/>
      <c r="G52" s="6">
        <v>100000</v>
      </c>
      <c r="H52" s="41">
        <f t="shared" si="2"/>
        <v>1760000</v>
      </c>
      <c r="I52" s="41"/>
      <c r="J52" s="76">
        <v>44511</v>
      </c>
      <c r="K52" s="76">
        <v>44514</v>
      </c>
      <c r="L52" s="76"/>
      <c r="M52" s="89" t="s">
        <v>115</v>
      </c>
      <c r="N52" s="42" t="s">
        <v>116</v>
      </c>
      <c r="O52" s="2">
        <v>40000</v>
      </c>
      <c r="P52" s="80">
        <f t="shared" si="3"/>
        <v>1640000</v>
      </c>
      <c r="Q52" s="56"/>
      <c r="R52" s="56"/>
      <c r="S52" s="56"/>
      <c r="T52" s="56"/>
      <c r="U52" s="56"/>
      <c r="V52" s="81">
        <f t="shared" si="23"/>
        <v>120000</v>
      </c>
      <c r="W52" s="43">
        <v>430</v>
      </c>
      <c r="X52" s="33">
        <v>40000</v>
      </c>
      <c r="Y52" s="34">
        <f t="shared" si="17"/>
        <v>17200000</v>
      </c>
      <c r="Z52" s="34">
        <f t="shared" si="8"/>
        <v>677000000</v>
      </c>
      <c r="AA52" s="51">
        <v>0.44969999999999999</v>
      </c>
      <c r="AB52" s="116">
        <v>1184.7</v>
      </c>
      <c r="AC52" s="52">
        <f t="shared" si="19"/>
        <v>532.75959</v>
      </c>
      <c r="AD52" s="48">
        <v>40000</v>
      </c>
      <c r="AE52" s="52">
        <f t="shared" si="10"/>
        <v>21310383.600000001</v>
      </c>
      <c r="AF52" s="52">
        <f t="shared" si="11"/>
        <v>837798295.20000017</v>
      </c>
      <c r="AG52" s="82">
        <f t="shared" si="20"/>
        <v>0.19192960420337712</v>
      </c>
      <c r="AH52" s="83">
        <f t="shared" si="22"/>
        <v>4110383.6000000015</v>
      </c>
      <c r="AI52" s="83">
        <f t="shared" si="12"/>
        <v>160798295.19999996</v>
      </c>
      <c r="AJ52" s="44">
        <f t="shared" si="13"/>
        <v>17988</v>
      </c>
      <c r="AK52" s="119">
        <v>44588</v>
      </c>
      <c r="AL52" s="44">
        <v>17988</v>
      </c>
      <c r="AM52" s="62"/>
      <c r="AN52" s="62"/>
      <c r="AO52" s="90">
        <f t="shared" si="7"/>
        <v>0</v>
      </c>
      <c r="AP52" s="44">
        <f t="shared" si="14"/>
        <v>0</v>
      </c>
      <c r="AQ52" s="44">
        <f t="shared" si="15"/>
        <v>0</v>
      </c>
      <c r="AR52" s="84">
        <f t="shared" si="24"/>
        <v>60000</v>
      </c>
      <c r="AS52" s="85">
        <f t="shared" si="16"/>
        <v>120000</v>
      </c>
      <c r="AT52" s="45"/>
    </row>
    <row r="53" spans="1:46" ht="44.1" customHeight="1" x14ac:dyDescent="0.3">
      <c r="A53" s="79">
        <v>50</v>
      </c>
      <c r="B53" s="70">
        <v>44554</v>
      </c>
      <c r="C53" s="64">
        <v>40000</v>
      </c>
      <c r="D53" s="64">
        <f t="shared" si="18"/>
        <v>1680000</v>
      </c>
      <c r="E53" s="73">
        <v>44589</v>
      </c>
      <c r="F53" s="40"/>
      <c r="G53" s="6">
        <v>80000</v>
      </c>
      <c r="H53" s="41">
        <f t="shared" si="2"/>
        <v>1840000</v>
      </c>
      <c r="I53" s="41"/>
      <c r="J53" s="76">
        <v>44567</v>
      </c>
      <c r="K53" s="76">
        <v>44570</v>
      </c>
      <c r="L53" s="76"/>
      <c r="M53" s="89" t="s">
        <v>117</v>
      </c>
      <c r="N53" s="42" t="s">
        <v>118</v>
      </c>
      <c r="O53" s="2">
        <v>40000</v>
      </c>
      <c r="P53" s="80">
        <f t="shared" si="3"/>
        <v>1680000</v>
      </c>
      <c r="Q53" s="56"/>
      <c r="R53" s="56"/>
      <c r="S53" s="56"/>
      <c r="T53" s="56"/>
      <c r="U53" s="56"/>
      <c r="V53" s="81">
        <f t="shared" si="23"/>
        <v>160000</v>
      </c>
      <c r="W53" s="43">
        <v>430</v>
      </c>
      <c r="X53" s="33">
        <v>40000</v>
      </c>
      <c r="Y53" s="34">
        <f t="shared" si="17"/>
        <v>17200000</v>
      </c>
      <c r="Z53" s="34">
        <f t="shared" si="8"/>
        <v>694200000</v>
      </c>
      <c r="AA53" s="51">
        <v>0.44969999999999999</v>
      </c>
      <c r="AB53" s="116">
        <v>1199.5999999999999</v>
      </c>
      <c r="AC53" s="52">
        <f t="shared" si="19"/>
        <v>539.46011999999996</v>
      </c>
      <c r="AD53" s="48">
        <v>40000</v>
      </c>
      <c r="AE53" s="52">
        <f t="shared" si="10"/>
        <v>21578404.799999997</v>
      </c>
      <c r="AF53" s="52">
        <f t="shared" si="11"/>
        <v>859376700.00000012</v>
      </c>
      <c r="AG53" s="82">
        <f t="shared" si="20"/>
        <v>0.19220523432855474</v>
      </c>
      <c r="AH53" s="83">
        <f t="shared" si="22"/>
        <v>4378404.799999997</v>
      </c>
      <c r="AI53" s="83">
        <f t="shared" si="12"/>
        <v>165176699.99999994</v>
      </c>
      <c r="AJ53" s="44">
        <f t="shared" si="13"/>
        <v>17988</v>
      </c>
      <c r="AK53" s="119">
        <v>44620</v>
      </c>
      <c r="AL53" s="44">
        <v>17988</v>
      </c>
      <c r="AM53" s="62"/>
      <c r="AN53" s="62"/>
      <c r="AO53" s="90">
        <f t="shared" si="7"/>
        <v>0</v>
      </c>
      <c r="AP53" s="44">
        <f t="shared" si="14"/>
        <v>0</v>
      </c>
      <c r="AQ53" s="44">
        <f t="shared" si="15"/>
        <v>0</v>
      </c>
      <c r="AR53" s="84">
        <f t="shared" si="24"/>
        <v>40000</v>
      </c>
      <c r="AS53" s="85">
        <f t="shared" si="16"/>
        <v>160000</v>
      </c>
      <c r="AT53" s="45"/>
    </row>
    <row r="54" spans="1:46" ht="44.1" customHeight="1" x14ac:dyDescent="0.3">
      <c r="A54" s="10">
        <v>51</v>
      </c>
      <c r="B54" s="69">
        <v>44612</v>
      </c>
      <c r="C54" s="63">
        <v>40000</v>
      </c>
      <c r="D54" s="64">
        <f t="shared" si="18"/>
        <v>1720000</v>
      </c>
      <c r="E54" s="72">
        <v>44620</v>
      </c>
      <c r="F54" s="13"/>
      <c r="G54" s="5">
        <v>160000</v>
      </c>
      <c r="H54" s="41">
        <f t="shared" si="2"/>
        <v>2000000</v>
      </c>
      <c r="I54" s="14"/>
      <c r="J54" s="75">
        <v>44630</v>
      </c>
      <c r="K54" s="75">
        <v>44635</v>
      </c>
      <c r="L54" s="75"/>
      <c r="M54" s="88" t="s">
        <v>119</v>
      </c>
      <c r="N54" s="15" t="s">
        <v>120</v>
      </c>
      <c r="O54" s="1">
        <v>40000</v>
      </c>
      <c r="P54" s="80">
        <f t="shared" si="3"/>
        <v>1720000</v>
      </c>
      <c r="Q54" s="55"/>
      <c r="R54" s="55"/>
      <c r="S54" s="55"/>
      <c r="T54" s="55"/>
      <c r="U54" s="55"/>
      <c r="V54" s="81">
        <f t="shared" si="23"/>
        <v>280000</v>
      </c>
      <c r="W54" s="39">
        <v>430</v>
      </c>
      <c r="X54" s="32">
        <v>40000</v>
      </c>
      <c r="Y54" s="35">
        <f t="shared" si="17"/>
        <v>17200000</v>
      </c>
      <c r="Z54" s="34">
        <f t="shared" si="8"/>
        <v>711400000</v>
      </c>
      <c r="AA54" s="49">
        <v>0.44969999999999999</v>
      </c>
      <c r="AB54" s="115">
        <v>1238.5999999999999</v>
      </c>
      <c r="AC54" s="50">
        <f t="shared" si="19"/>
        <v>556.9984199999999</v>
      </c>
      <c r="AD54" s="29">
        <v>40000</v>
      </c>
      <c r="AE54" s="50">
        <f t="shared" si="10"/>
        <v>22279936.799999997</v>
      </c>
      <c r="AF54" s="52">
        <f t="shared" si="11"/>
        <v>881656636.80000007</v>
      </c>
      <c r="AG54" s="82">
        <f t="shared" si="20"/>
        <v>0.19310991342156936</v>
      </c>
      <c r="AH54" s="37">
        <f t="shared" si="22"/>
        <v>5079936.799999997</v>
      </c>
      <c r="AI54" s="83">
        <f t="shared" si="12"/>
        <v>170256636.79999995</v>
      </c>
      <c r="AJ54" s="38">
        <f t="shared" si="13"/>
        <v>17988</v>
      </c>
      <c r="AK54" s="118">
        <v>44707</v>
      </c>
      <c r="AL54" s="38">
        <v>17988</v>
      </c>
      <c r="AM54" s="61"/>
      <c r="AN54" s="61"/>
      <c r="AO54" s="78">
        <f t="shared" si="7"/>
        <v>0</v>
      </c>
      <c r="AP54" s="38">
        <f t="shared" si="14"/>
        <v>0</v>
      </c>
      <c r="AQ54" s="44">
        <f t="shared" si="15"/>
        <v>0</v>
      </c>
      <c r="AR54" s="17">
        <f t="shared" si="24"/>
        <v>120000</v>
      </c>
      <c r="AS54" s="85">
        <f t="shared" si="16"/>
        <v>280000</v>
      </c>
      <c r="AT54" s="11"/>
    </row>
    <row r="55" spans="1:46" ht="44.1" customHeight="1" x14ac:dyDescent="0.3">
      <c r="A55" s="79">
        <v>52</v>
      </c>
      <c r="B55" s="70">
        <v>44648</v>
      </c>
      <c r="C55" s="64">
        <v>40000</v>
      </c>
      <c r="D55" s="64">
        <f t="shared" si="18"/>
        <v>1760000</v>
      </c>
      <c r="E55" s="73"/>
      <c r="F55" s="40"/>
      <c r="G55" s="6"/>
      <c r="H55" s="41">
        <f t="shared" si="2"/>
        <v>2000000</v>
      </c>
      <c r="I55" s="41"/>
      <c r="J55" s="76">
        <v>44658</v>
      </c>
      <c r="K55" s="76">
        <v>44661</v>
      </c>
      <c r="L55" s="76"/>
      <c r="M55" s="89" t="s">
        <v>121</v>
      </c>
      <c r="N55" s="42" t="s">
        <v>122</v>
      </c>
      <c r="O55" s="2">
        <v>40000</v>
      </c>
      <c r="P55" s="80">
        <f t="shared" si="3"/>
        <v>1760000</v>
      </c>
      <c r="Q55" s="56"/>
      <c r="R55" s="56"/>
      <c r="S55" s="56"/>
      <c r="T55" s="56"/>
      <c r="U55" s="56"/>
      <c r="V55" s="81">
        <f t="shared" si="23"/>
        <v>240000</v>
      </c>
      <c r="W55" s="43">
        <v>430</v>
      </c>
      <c r="X55" s="33">
        <v>40000</v>
      </c>
      <c r="Y55" s="34">
        <f t="shared" si="17"/>
        <v>17200000</v>
      </c>
      <c r="Z55" s="34">
        <f t="shared" si="8"/>
        <v>728600000</v>
      </c>
      <c r="AA55" s="51">
        <v>0.44969999999999999</v>
      </c>
      <c r="AB55" s="116">
        <v>1218.5</v>
      </c>
      <c r="AC55" s="52">
        <f t="shared" si="19"/>
        <v>547.95944999999995</v>
      </c>
      <c r="AD55" s="48">
        <v>40000</v>
      </c>
      <c r="AE55" s="52">
        <f t="shared" si="10"/>
        <v>21918377.999999996</v>
      </c>
      <c r="AF55" s="52">
        <f t="shared" si="11"/>
        <v>903575014.80000007</v>
      </c>
      <c r="AG55" s="82">
        <f t="shared" si="20"/>
        <v>0.19364746914646547</v>
      </c>
      <c r="AH55" s="83">
        <f t="shared" si="22"/>
        <v>4718377.9999999963</v>
      </c>
      <c r="AI55" s="83">
        <f t="shared" si="12"/>
        <v>174975014.79999995</v>
      </c>
      <c r="AJ55" s="44">
        <f t="shared" si="13"/>
        <v>17988</v>
      </c>
      <c r="AK55" s="119">
        <v>44739</v>
      </c>
      <c r="AL55" s="44">
        <v>17988</v>
      </c>
      <c r="AM55" s="62"/>
      <c r="AN55" s="62"/>
      <c r="AO55" s="90">
        <f t="shared" si="7"/>
        <v>0</v>
      </c>
      <c r="AP55" s="44">
        <f t="shared" si="14"/>
        <v>0</v>
      </c>
      <c r="AQ55" s="44">
        <f t="shared" si="15"/>
        <v>0</v>
      </c>
      <c r="AR55" s="84">
        <f t="shared" si="24"/>
        <v>-40000</v>
      </c>
      <c r="AS55" s="85">
        <f t="shared" si="16"/>
        <v>240000</v>
      </c>
      <c r="AT55" s="45"/>
    </row>
    <row r="56" spans="1:46" ht="44.1" customHeight="1" x14ac:dyDescent="0.3">
      <c r="A56" s="79">
        <v>53</v>
      </c>
      <c r="B56" s="70">
        <v>44714</v>
      </c>
      <c r="C56" s="64">
        <v>40000</v>
      </c>
      <c r="D56" s="64">
        <f t="shared" si="18"/>
        <v>1800000</v>
      </c>
      <c r="E56" s="73"/>
      <c r="F56" s="40"/>
      <c r="G56" s="6"/>
      <c r="H56" s="41">
        <f t="shared" si="2"/>
        <v>2000000</v>
      </c>
      <c r="I56" s="41"/>
      <c r="J56" s="76">
        <v>44729</v>
      </c>
      <c r="K56" s="76">
        <v>44730</v>
      </c>
      <c r="L56" s="91" t="s">
        <v>123</v>
      </c>
      <c r="M56" s="89" t="s">
        <v>124</v>
      </c>
      <c r="N56" s="42" t="s">
        <v>125</v>
      </c>
      <c r="O56" s="2">
        <v>40000</v>
      </c>
      <c r="P56" s="80">
        <f t="shared" si="3"/>
        <v>1800000</v>
      </c>
      <c r="Q56" s="56"/>
      <c r="R56" s="56"/>
      <c r="S56" s="56"/>
      <c r="T56" s="56"/>
      <c r="U56" s="56"/>
      <c r="V56" s="81">
        <f t="shared" si="23"/>
        <v>200000</v>
      </c>
      <c r="W56" s="43">
        <v>430</v>
      </c>
      <c r="X56" s="33">
        <v>40000</v>
      </c>
      <c r="Y56" s="34">
        <f t="shared" si="17"/>
        <v>17200000</v>
      </c>
      <c r="Z56" s="34">
        <f t="shared" si="8"/>
        <v>745800000</v>
      </c>
      <c r="AA56" s="51">
        <v>0.44969999999999999</v>
      </c>
      <c r="AB56" s="116">
        <v>1284.0999999999999</v>
      </c>
      <c r="AC56" s="52">
        <f t="shared" si="19"/>
        <v>577.45976999999993</v>
      </c>
      <c r="AD56" s="48">
        <v>40000</v>
      </c>
      <c r="AE56" s="52">
        <f t="shared" si="10"/>
        <v>23098390.799999997</v>
      </c>
      <c r="AF56" s="52">
        <f t="shared" si="11"/>
        <v>926673405.60000002</v>
      </c>
      <c r="AG56" s="82">
        <f t="shared" si="20"/>
        <v>0.19518570890991371</v>
      </c>
      <c r="AH56" s="83">
        <f t="shared" si="22"/>
        <v>5898390.799999997</v>
      </c>
      <c r="AI56" s="83">
        <f t="shared" si="12"/>
        <v>180873405.59999996</v>
      </c>
      <c r="AJ56" s="44">
        <f t="shared" si="13"/>
        <v>17988</v>
      </c>
      <c r="AK56" s="119">
        <v>44804</v>
      </c>
      <c r="AL56" s="44">
        <v>17988</v>
      </c>
      <c r="AM56" s="62"/>
      <c r="AN56" s="62"/>
      <c r="AO56" s="90"/>
      <c r="AP56" s="44">
        <f t="shared" si="14"/>
        <v>0</v>
      </c>
      <c r="AQ56" s="44">
        <f t="shared" si="15"/>
        <v>0</v>
      </c>
      <c r="AR56" s="84">
        <f t="shared" si="24"/>
        <v>-40000</v>
      </c>
      <c r="AS56" s="85">
        <f t="shared" si="16"/>
        <v>200000</v>
      </c>
      <c r="AT56" s="45"/>
    </row>
    <row r="57" spans="1:46" ht="44.1" customHeight="1" x14ac:dyDescent="0.3">
      <c r="A57" s="10">
        <v>54</v>
      </c>
      <c r="B57" s="69">
        <v>44791</v>
      </c>
      <c r="C57" s="63">
        <v>40000</v>
      </c>
      <c r="D57" s="63">
        <f t="shared" si="18"/>
        <v>1840000</v>
      </c>
      <c r="E57" s="72"/>
      <c r="F57" s="13"/>
      <c r="G57" s="5"/>
      <c r="H57" s="14">
        <f t="shared" si="2"/>
        <v>2000000</v>
      </c>
      <c r="I57" s="14"/>
      <c r="J57" s="75">
        <v>44805</v>
      </c>
      <c r="K57" s="75">
        <v>44807</v>
      </c>
      <c r="L57" s="75"/>
      <c r="M57" s="88" t="s">
        <v>127</v>
      </c>
      <c r="N57" s="15" t="s">
        <v>128</v>
      </c>
      <c r="O57" s="1">
        <v>40000</v>
      </c>
      <c r="P57" s="4">
        <f t="shared" si="3"/>
        <v>1840000</v>
      </c>
      <c r="Q57" s="55"/>
      <c r="R57" s="55"/>
      <c r="S57" s="55"/>
      <c r="T57" s="55"/>
      <c r="U57" s="55"/>
      <c r="V57" s="47">
        <f t="shared" si="23"/>
        <v>160000</v>
      </c>
      <c r="W57" s="39">
        <v>430</v>
      </c>
      <c r="X57" s="32">
        <v>40000</v>
      </c>
      <c r="Y57" s="35">
        <f t="shared" si="17"/>
        <v>17200000</v>
      </c>
      <c r="Z57" s="35">
        <f t="shared" si="8"/>
        <v>763000000</v>
      </c>
      <c r="AA57" s="49">
        <v>0.44969999999999999</v>
      </c>
      <c r="AB57" s="115">
        <v>1351.4</v>
      </c>
      <c r="AC57" s="50">
        <f t="shared" si="19"/>
        <v>607.72458000000006</v>
      </c>
      <c r="AD57" s="29">
        <v>40000</v>
      </c>
      <c r="AE57" s="50">
        <f t="shared" si="10"/>
        <v>24308983.200000003</v>
      </c>
      <c r="AF57" s="50">
        <f t="shared" si="11"/>
        <v>950982388.80000007</v>
      </c>
      <c r="AG57" s="36">
        <f t="shared" si="20"/>
        <v>0.19767178763132109</v>
      </c>
      <c r="AH57" s="37">
        <f t="shared" si="22"/>
        <v>7108983.200000003</v>
      </c>
      <c r="AI57" s="37">
        <f t="shared" si="12"/>
        <v>187982388.79999995</v>
      </c>
      <c r="AJ57" s="38">
        <f t="shared" si="13"/>
        <v>17988</v>
      </c>
      <c r="AK57" s="118">
        <v>44862</v>
      </c>
      <c r="AL57" s="44">
        <v>17988</v>
      </c>
      <c r="AM57" s="61"/>
      <c r="AN57" s="61"/>
      <c r="AO57" s="78"/>
      <c r="AP57" s="38">
        <f t="shared" si="14"/>
        <v>0</v>
      </c>
      <c r="AQ57" s="38">
        <f t="shared" si="15"/>
        <v>0</v>
      </c>
      <c r="AR57" s="17">
        <f t="shared" si="24"/>
        <v>-40000</v>
      </c>
      <c r="AS57" s="53">
        <f t="shared" si="16"/>
        <v>160000</v>
      </c>
      <c r="AT57" s="11"/>
    </row>
    <row r="58" spans="1:46" ht="44.1" customHeight="1" x14ac:dyDescent="0.3">
      <c r="A58" s="79">
        <v>55</v>
      </c>
      <c r="B58" s="70">
        <v>44873</v>
      </c>
      <c r="C58" s="64">
        <v>40000</v>
      </c>
      <c r="D58" s="64">
        <f t="shared" si="18"/>
        <v>1880000</v>
      </c>
      <c r="E58" s="73"/>
      <c r="F58" s="40"/>
      <c r="G58" s="6"/>
      <c r="H58" s="41">
        <f t="shared" si="2"/>
        <v>2000000</v>
      </c>
      <c r="I58" s="41"/>
      <c r="J58" s="76">
        <v>44882</v>
      </c>
      <c r="K58" s="76">
        <v>44885</v>
      </c>
      <c r="L58" s="76"/>
      <c r="M58" s="89" t="s">
        <v>129</v>
      </c>
      <c r="N58" s="42" t="s">
        <v>130</v>
      </c>
      <c r="O58" s="2">
        <v>40000</v>
      </c>
      <c r="P58" s="80">
        <f t="shared" si="3"/>
        <v>1880000</v>
      </c>
      <c r="Q58" s="56"/>
      <c r="R58" s="56"/>
      <c r="S58" s="56"/>
      <c r="T58" s="56"/>
      <c r="U58" s="56"/>
      <c r="V58" s="81">
        <f t="shared" si="23"/>
        <v>120000</v>
      </c>
      <c r="W58" s="43">
        <v>430</v>
      </c>
      <c r="X58" s="33">
        <v>40000</v>
      </c>
      <c r="Y58" s="34">
        <f t="shared" si="17"/>
        <v>17200000</v>
      </c>
      <c r="Z58" s="34">
        <f t="shared" si="8"/>
        <v>780200000</v>
      </c>
      <c r="AA58" s="51">
        <v>0.44969999999999999</v>
      </c>
      <c r="AB58" s="116">
        <v>1338.4</v>
      </c>
      <c r="AC58" s="52">
        <f t="shared" si="19"/>
        <v>601.87848000000008</v>
      </c>
      <c r="AD58" s="48">
        <v>40000</v>
      </c>
      <c r="AE58" s="52">
        <f t="shared" si="10"/>
        <v>24075139.200000003</v>
      </c>
      <c r="AF58" s="52">
        <f t="shared" si="11"/>
        <v>975057528.00000012</v>
      </c>
      <c r="AG58" s="82">
        <f t="shared" si="20"/>
        <v>0.19984208357396538</v>
      </c>
      <c r="AH58" s="83">
        <f t="shared" si="22"/>
        <v>6875139.200000003</v>
      </c>
      <c r="AI58" s="83">
        <f t="shared" si="12"/>
        <v>194857527.99999994</v>
      </c>
      <c r="AJ58" s="44">
        <f t="shared" si="13"/>
        <v>17988</v>
      </c>
      <c r="AK58" s="119">
        <v>44964</v>
      </c>
      <c r="AL58" s="44">
        <v>17988</v>
      </c>
      <c r="AM58" s="62"/>
      <c r="AN58" s="62"/>
      <c r="AO58" s="90"/>
      <c r="AP58" s="44">
        <f t="shared" si="14"/>
        <v>0</v>
      </c>
      <c r="AQ58" s="44">
        <f t="shared" si="15"/>
        <v>0</v>
      </c>
      <c r="AR58" s="84">
        <f t="shared" si="24"/>
        <v>-40000</v>
      </c>
      <c r="AS58" s="85">
        <f t="shared" si="16"/>
        <v>120000</v>
      </c>
      <c r="AT58" s="45"/>
    </row>
    <row r="59" spans="1:46" ht="44.1" customHeight="1" x14ac:dyDescent="0.3">
      <c r="A59" s="79">
        <v>56</v>
      </c>
      <c r="B59" s="70">
        <v>44911</v>
      </c>
      <c r="C59" s="64">
        <v>40000</v>
      </c>
      <c r="D59" s="64">
        <f t="shared" si="18"/>
        <v>1920000</v>
      </c>
      <c r="E59" s="73"/>
      <c r="F59" s="40"/>
      <c r="G59" s="6"/>
      <c r="H59" s="41">
        <f t="shared" si="2"/>
        <v>2000000</v>
      </c>
      <c r="I59" s="41"/>
      <c r="J59" s="76">
        <v>44917</v>
      </c>
      <c r="K59" s="76">
        <v>44920</v>
      </c>
      <c r="L59" s="76"/>
      <c r="M59" s="89" t="s">
        <v>131</v>
      </c>
      <c r="N59" s="42" t="s">
        <v>132</v>
      </c>
      <c r="O59" s="2">
        <v>40000</v>
      </c>
      <c r="P59" s="80">
        <f t="shared" si="3"/>
        <v>1920000</v>
      </c>
      <c r="Q59" s="56"/>
      <c r="R59" s="56"/>
      <c r="S59" s="56"/>
      <c r="T59" s="56"/>
      <c r="U59" s="56"/>
      <c r="V59" s="81">
        <f t="shared" si="23"/>
        <v>80000</v>
      </c>
      <c r="W59" s="43">
        <v>430</v>
      </c>
      <c r="X59" s="33">
        <v>40000</v>
      </c>
      <c r="Y59" s="34">
        <f t="shared" si="17"/>
        <v>17200000</v>
      </c>
      <c r="Z59" s="34">
        <f t="shared" si="8"/>
        <v>797400000</v>
      </c>
      <c r="AA59" s="51">
        <v>0.44969999999999999</v>
      </c>
      <c r="AB59" s="116">
        <v>1276.0999999999999</v>
      </c>
      <c r="AC59" s="52">
        <f t="shared" si="19"/>
        <v>573.86216999999999</v>
      </c>
      <c r="AD59" s="48">
        <v>40000</v>
      </c>
      <c r="AE59" s="52">
        <f t="shared" si="10"/>
        <v>22954486.800000001</v>
      </c>
      <c r="AF59" s="52">
        <f t="shared" si="11"/>
        <v>998012014.80000007</v>
      </c>
      <c r="AG59" s="82">
        <f t="shared" si="20"/>
        <v>0.20101162293141572</v>
      </c>
      <c r="AH59" s="83">
        <f t="shared" si="22"/>
        <v>5754486.8000000007</v>
      </c>
      <c r="AI59" s="83">
        <f t="shared" si="12"/>
        <v>200612014.79999995</v>
      </c>
      <c r="AJ59" s="44">
        <f t="shared" si="13"/>
        <v>17988</v>
      </c>
      <c r="AK59" s="119">
        <v>44988</v>
      </c>
      <c r="AL59" s="44">
        <v>17988</v>
      </c>
      <c r="AM59" s="62"/>
      <c r="AN59" s="62"/>
      <c r="AO59" s="90"/>
      <c r="AP59" s="44">
        <f t="shared" si="14"/>
        <v>0</v>
      </c>
      <c r="AQ59" s="44">
        <f t="shared" si="15"/>
        <v>0</v>
      </c>
      <c r="AR59" s="84">
        <f t="shared" si="24"/>
        <v>-40000</v>
      </c>
      <c r="AS59" s="85">
        <f t="shared" si="16"/>
        <v>80000</v>
      </c>
      <c r="AT59" s="45"/>
    </row>
    <row r="60" spans="1:46" ht="44.1" customHeight="1" x14ac:dyDescent="0.3">
      <c r="A60" s="79">
        <v>57</v>
      </c>
      <c r="B60" s="70">
        <v>44612</v>
      </c>
      <c r="C60" s="64">
        <v>240000</v>
      </c>
      <c r="D60" s="64">
        <f t="shared" si="18"/>
        <v>2160000</v>
      </c>
      <c r="E60" s="73">
        <v>44938</v>
      </c>
      <c r="F60" s="40"/>
      <c r="G60" s="6">
        <v>240000</v>
      </c>
      <c r="H60" s="41">
        <f t="shared" si="2"/>
        <v>2240000</v>
      </c>
      <c r="I60" s="41"/>
      <c r="J60" s="76">
        <v>44979</v>
      </c>
      <c r="K60" s="76">
        <v>44983</v>
      </c>
      <c r="L60" s="76"/>
      <c r="M60" s="89" t="s">
        <v>134</v>
      </c>
      <c r="N60" s="42" t="s">
        <v>135</v>
      </c>
      <c r="O60" s="2">
        <v>40000</v>
      </c>
      <c r="P60" s="80">
        <f t="shared" si="3"/>
        <v>1960000</v>
      </c>
      <c r="Q60" s="56"/>
      <c r="R60" s="56"/>
      <c r="S60" s="56"/>
      <c r="T60" s="56"/>
      <c r="U60" s="56"/>
      <c r="V60" s="81">
        <f t="shared" si="23"/>
        <v>280000</v>
      </c>
      <c r="W60" s="43">
        <v>430</v>
      </c>
      <c r="X60" s="33">
        <v>40000</v>
      </c>
      <c r="Y60" s="34">
        <f t="shared" si="17"/>
        <v>17200000</v>
      </c>
      <c r="Z60" s="34">
        <f t="shared" si="8"/>
        <v>814600000</v>
      </c>
      <c r="AA60" s="51">
        <v>0.44969999999999999</v>
      </c>
      <c r="AB60" s="116">
        <v>1299.5999999999999</v>
      </c>
      <c r="AC60" s="52">
        <f t="shared" si="19"/>
        <v>584.43011999999999</v>
      </c>
      <c r="AD60" s="48">
        <v>40000</v>
      </c>
      <c r="AE60" s="52">
        <f t="shared" si="10"/>
        <v>23377204.800000001</v>
      </c>
      <c r="AF60" s="52">
        <f t="shared" si="11"/>
        <v>1021389219.6</v>
      </c>
      <c r="AG60" s="82">
        <f t="shared" si="20"/>
        <v>0.20245878420469676</v>
      </c>
      <c r="AH60" s="83">
        <f t="shared" si="22"/>
        <v>6177204.8000000007</v>
      </c>
      <c r="AI60" s="83">
        <f t="shared" si="12"/>
        <v>206789219.59999996</v>
      </c>
      <c r="AJ60" s="44">
        <f t="shared" si="13"/>
        <v>17988</v>
      </c>
      <c r="AK60" s="119">
        <v>45065</v>
      </c>
      <c r="AL60" s="44">
        <v>17988</v>
      </c>
      <c r="AM60" s="62"/>
      <c r="AN60" s="62"/>
      <c r="AO60" s="90"/>
      <c r="AP60" s="44">
        <f t="shared" si="14"/>
        <v>0</v>
      </c>
      <c r="AQ60" s="44">
        <f t="shared" si="15"/>
        <v>0</v>
      </c>
      <c r="AR60" s="84">
        <f t="shared" si="24"/>
        <v>0</v>
      </c>
      <c r="AS60" s="85">
        <f t="shared" si="16"/>
        <v>80000</v>
      </c>
      <c r="AT60" s="45"/>
    </row>
    <row r="61" spans="1:46" ht="44.1" customHeight="1" x14ac:dyDescent="0.3">
      <c r="A61" s="79">
        <v>58</v>
      </c>
      <c r="B61" s="70"/>
      <c r="C61" s="64"/>
      <c r="D61" s="64">
        <f t="shared" si="18"/>
        <v>2160000</v>
      </c>
      <c r="E61" s="73"/>
      <c r="F61" s="40"/>
      <c r="G61" s="6"/>
      <c r="H61" s="41">
        <f t="shared" si="2"/>
        <v>2240000</v>
      </c>
      <c r="I61" s="41"/>
      <c r="J61" s="76">
        <v>45012</v>
      </c>
      <c r="K61" s="76">
        <v>45018</v>
      </c>
      <c r="L61" s="76"/>
      <c r="M61" s="89" t="s">
        <v>136</v>
      </c>
      <c r="N61" s="42" t="s">
        <v>137</v>
      </c>
      <c r="O61" s="2">
        <v>40000</v>
      </c>
      <c r="P61" s="80">
        <f t="shared" si="3"/>
        <v>2000000</v>
      </c>
      <c r="Q61" s="56"/>
      <c r="R61" s="56"/>
      <c r="S61" s="56"/>
      <c r="T61" s="56"/>
      <c r="U61" s="56"/>
      <c r="V61" s="81">
        <f t="shared" si="23"/>
        <v>240000</v>
      </c>
      <c r="W61" s="43">
        <v>430</v>
      </c>
      <c r="X61" s="33">
        <v>40000</v>
      </c>
      <c r="Y61" s="34">
        <f t="shared" si="17"/>
        <v>17200000</v>
      </c>
      <c r="Z61" s="34">
        <f t="shared" si="8"/>
        <v>831800000</v>
      </c>
      <c r="AA61" s="51">
        <v>0.44969999999999999</v>
      </c>
      <c r="AB61" s="116">
        <v>1303.8</v>
      </c>
      <c r="AC61" s="52">
        <f t="shared" si="19"/>
        <v>586.31885999999997</v>
      </c>
      <c r="AD61" s="48">
        <v>40000</v>
      </c>
      <c r="AE61" s="52">
        <f t="shared" si="10"/>
        <v>23452754.399999999</v>
      </c>
      <c r="AF61" s="52">
        <f t="shared" si="11"/>
        <v>1044841974</v>
      </c>
      <c r="AG61" s="82">
        <f t="shared" si="20"/>
        <v>0.2038987514871794</v>
      </c>
      <c r="AH61" s="83">
        <f t="shared" si="22"/>
        <v>6252754.3999999985</v>
      </c>
      <c r="AI61" s="83">
        <f t="shared" si="12"/>
        <v>213041973.99999997</v>
      </c>
      <c r="AJ61" s="44">
        <f t="shared" si="13"/>
        <v>17988</v>
      </c>
      <c r="AK61" s="119">
        <v>45078</v>
      </c>
      <c r="AL61" s="44">
        <v>17988</v>
      </c>
      <c r="AM61" s="62"/>
      <c r="AN61" s="62"/>
      <c r="AO61" s="90"/>
      <c r="AP61" s="44">
        <f t="shared" si="14"/>
        <v>0</v>
      </c>
      <c r="AQ61" s="44">
        <f t="shared" si="15"/>
        <v>0</v>
      </c>
      <c r="AR61" s="84">
        <f t="shared" si="24"/>
        <v>0</v>
      </c>
      <c r="AS61" s="85">
        <f t="shared" si="16"/>
        <v>80000</v>
      </c>
      <c r="AT61" s="45"/>
    </row>
    <row r="62" spans="1:46" ht="44.1" customHeight="1" x14ac:dyDescent="0.3">
      <c r="A62" s="79">
        <v>59</v>
      </c>
      <c r="B62" s="70"/>
      <c r="C62" s="64"/>
      <c r="D62" s="64">
        <f t="shared" si="18"/>
        <v>2160000</v>
      </c>
      <c r="E62" s="73"/>
      <c r="F62" s="40"/>
      <c r="G62" s="6"/>
      <c r="H62" s="41">
        <f t="shared" si="2"/>
        <v>2240000</v>
      </c>
      <c r="I62" s="41"/>
      <c r="J62" s="76">
        <v>45042</v>
      </c>
      <c r="K62" s="76">
        <v>45046</v>
      </c>
      <c r="L62" s="76"/>
      <c r="M62" s="89" t="s">
        <v>138</v>
      </c>
      <c r="N62" s="42" t="s">
        <v>139</v>
      </c>
      <c r="O62" s="2">
        <v>40000</v>
      </c>
      <c r="P62" s="80">
        <f t="shared" si="3"/>
        <v>2040000</v>
      </c>
      <c r="Q62" s="56"/>
      <c r="R62" s="56"/>
      <c r="S62" s="56"/>
      <c r="T62" s="56"/>
      <c r="U62" s="56"/>
      <c r="V62" s="81">
        <f t="shared" si="23"/>
        <v>200000</v>
      </c>
      <c r="W62" s="92">
        <v>447</v>
      </c>
      <c r="X62" s="33">
        <v>40000</v>
      </c>
      <c r="Y62" s="34">
        <f t="shared" si="17"/>
        <v>17880000</v>
      </c>
      <c r="Z62" s="34">
        <f t="shared" si="8"/>
        <v>849680000</v>
      </c>
      <c r="AA62" s="51">
        <v>0.44969999999999999</v>
      </c>
      <c r="AB62" s="116">
        <v>1339.9</v>
      </c>
      <c r="AC62" s="52">
        <f t="shared" si="19"/>
        <v>602.55303000000004</v>
      </c>
      <c r="AD62" s="48">
        <v>40000</v>
      </c>
      <c r="AE62" s="52">
        <f t="shared" si="10"/>
        <v>24102121.200000003</v>
      </c>
      <c r="AF62" s="52">
        <f t="shared" si="11"/>
        <v>1068944095.2</v>
      </c>
      <c r="AG62" s="82">
        <f t="shared" si="20"/>
        <v>0.20512213518423117</v>
      </c>
      <c r="AH62" s="83">
        <f t="shared" si="22"/>
        <v>6222121.200000003</v>
      </c>
      <c r="AI62" s="83">
        <f t="shared" si="12"/>
        <v>219264095.19999999</v>
      </c>
      <c r="AJ62" s="44">
        <f t="shared" si="13"/>
        <v>17988</v>
      </c>
      <c r="AK62" s="119">
        <v>45118</v>
      </c>
      <c r="AL62" s="44">
        <v>17988</v>
      </c>
      <c r="AM62" s="62"/>
      <c r="AN62" s="62"/>
      <c r="AO62" s="90"/>
      <c r="AP62" s="44">
        <f t="shared" si="14"/>
        <v>0</v>
      </c>
      <c r="AQ62" s="44">
        <f t="shared" si="15"/>
        <v>0</v>
      </c>
      <c r="AR62" s="84">
        <f t="shared" si="24"/>
        <v>0</v>
      </c>
      <c r="AS62" s="85">
        <f t="shared" si="16"/>
        <v>80000</v>
      </c>
      <c r="AT62" s="45"/>
    </row>
    <row r="63" spans="1:46" ht="44.1" customHeight="1" x14ac:dyDescent="0.3">
      <c r="A63" s="79">
        <v>60</v>
      </c>
      <c r="B63" s="70"/>
      <c r="C63" s="64"/>
      <c r="D63" s="64">
        <f t="shared" si="18"/>
        <v>2160000</v>
      </c>
      <c r="E63" s="73"/>
      <c r="F63" s="40"/>
      <c r="G63" s="6"/>
      <c r="H63" s="41">
        <f t="shared" si="2"/>
        <v>2240000</v>
      </c>
      <c r="I63" s="41"/>
      <c r="J63" s="76">
        <v>45077</v>
      </c>
      <c r="K63" s="76">
        <v>45081</v>
      </c>
      <c r="L63" s="76"/>
      <c r="M63" s="89" t="s">
        <v>140</v>
      </c>
      <c r="N63" s="42" t="s">
        <v>141</v>
      </c>
      <c r="O63" s="2">
        <v>40000</v>
      </c>
      <c r="P63" s="80">
        <f t="shared" si="3"/>
        <v>2080000</v>
      </c>
      <c r="Q63" s="56"/>
      <c r="R63" s="56"/>
      <c r="S63" s="56"/>
      <c r="T63" s="56"/>
      <c r="U63" s="56"/>
      <c r="V63" s="81">
        <f t="shared" si="23"/>
        <v>160000</v>
      </c>
      <c r="W63" s="92">
        <v>447</v>
      </c>
      <c r="X63" s="33">
        <v>40000</v>
      </c>
      <c r="Y63" s="34">
        <f t="shared" si="17"/>
        <v>17880000</v>
      </c>
      <c r="Z63" s="34">
        <f t="shared" si="8"/>
        <v>867560000</v>
      </c>
      <c r="AA63" s="51">
        <v>0.44969999999999999</v>
      </c>
      <c r="AB63" s="116">
        <v>1320.7</v>
      </c>
      <c r="AC63" s="52">
        <f t="shared" si="19"/>
        <v>593.91879000000006</v>
      </c>
      <c r="AD63" s="48">
        <v>40000</v>
      </c>
      <c r="AE63" s="52">
        <f t="shared" si="10"/>
        <v>23756751.600000001</v>
      </c>
      <c r="AF63" s="52">
        <f t="shared" si="11"/>
        <v>1092700846.8</v>
      </c>
      <c r="AG63" s="82">
        <f t="shared" si="20"/>
        <v>0.20604069948269021</v>
      </c>
      <c r="AH63" s="83">
        <f t="shared" si="22"/>
        <v>5876751.6000000015</v>
      </c>
      <c r="AI63" s="83">
        <f t="shared" si="12"/>
        <v>225140846.79999998</v>
      </c>
      <c r="AJ63" s="44">
        <f t="shared" si="13"/>
        <v>17988</v>
      </c>
      <c r="AK63" s="119">
        <v>45154</v>
      </c>
      <c r="AL63" s="44">
        <v>17988</v>
      </c>
      <c r="AM63" s="62"/>
      <c r="AN63" s="62"/>
      <c r="AO63" s="90"/>
      <c r="AP63" s="44">
        <f t="shared" si="14"/>
        <v>0</v>
      </c>
      <c r="AQ63" s="44">
        <f t="shared" si="15"/>
        <v>0</v>
      </c>
      <c r="AR63" s="84">
        <f t="shared" si="24"/>
        <v>0</v>
      </c>
      <c r="AS63" s="85">
        <f t="shared" si="16"/>
        <v>80000</v>
      </c>
      <c r="AT63" s="45"/>
    </row>
    <row r="64" spans="1:46" ht="44.1" customHeight="1" x14ac:dyDescent="0.3">
      <c r="A64" s="79">
        <v>61</v>
      </c>
      <c r="B64" s="70"/>
      <c r="C64" s="64"/>
      <c r="D64" s="64">
        <f t="shared" si="18"/>
        <v>2160000</v>
      </c>
      <c r="E64" s="73"/>
      <c r="F64" s="40"/>
      <c r="G64" s="6"/>
      <c r="H64" s="41">
        <f t="shared" si="2"/>
        <v>2240000</v>
      </c>
      <c r="I64" s="41"/>
      <c r="J64" s="76">
        <v>45147</v>
      </c>
      <c r="K64" s="76">
        <v>45150</v>
      </c>
      <c r="L64" s="76"/>
      <c r="M64" s="89" t="s">
        <v>142</v>
      </c>
      <c r="N64" s="42" t="s">
        <v>145</v>
      </c>
      <c r="O64" s="2">
        <v>40000</v>
      </c>
      <c r="P64" s="80">
        <f t="shared" si="3"/>
        <v>2120000</v>
      </c>
      <c r="Q64" s="56"/>
      <c r="R64" s="56"/>
      <c r="S64" s="56"/>
      <c r="T64" s="56"/>
      <c r="U64" s="56"/>
      <c r="V64" s="81">
        <f t="shared" si="23"/>
        <v>120000</v>
      </c>
      <c r="W64" s="92">
        <v>447</v>
      </c>
      <c r="X64" s="33">
        <v>40000</v>
      </c>
      <c r="Y64" s="34">
        <f t="shared" si="17"/>
        <v>17880000</v>
      </c>
      <c r="Z64" s="34">
        <f t="shared" si="8"/>
        <v>885440000</v>
      </c>
      <c r="AA64" s="51">
        <v>0.44969999999999999</v>
      </c>
      <c r="AB64" s="116">
        <v>1317.3</v>
      </c>
      <c r="AC64" s="52">
        <f t="shared" si="19"/>
        <v>592.38981000000001</v>
      </c>
      <c r="AD64" s="48">
        <v>40000</v>
      </c>
      <c r="AE64" s="52">
        <f t="shared" si="10"/>
        <v>23695592.400000002</v>
      </c>
      <c r="AF64" s="52">
        <f t="shared" si="11"/>
        <v>1116396439.2</v>
      </c>
      <c r="AG64" s="82">
        <f t="shared" si="20"/>
        <v>0.20687672505073684</v>
      </c>
      <c r="AH64" s="83">
        <f t="shared" si="22"/>
        <v>5815592.4000000022</v>
      </c>
      <c r="AI64" s="83">
        <f t="shared" si="12"/>
        <v>230956439.19999999</v>
      </c>
      <c r="AJ64" s="44">
        <f t="shared" si="13"/>
        <v>17988</v>
      </c>
      <c r="AK64" s="119">
        <v>45261</v>
      </c>
      <c r="AL64" s="44">
        <v>17988</v>
      </c>
      <c r="AM64" s="62"/>
      <c r="AN64" s="62"/>
      <c r="AO64" s="90"/>
      <c r="AP64" s="44">
        <f t="shared" si="14"/>
        <v>0</v>
      </c>
      <c r="AQ64" s="44">
        <f t="shared" si="15"/>
        <v>0</v>
      </c>
      <c r="AR64" s="84">
        <f t="shared" si="24"/>
        <v>0</v>
      </c>
      <c r="AS64" s="85">
        <f t="shared" si="16"/>
        <v>80000</v>
      </c>
      <c r="AT64" s="45"/>
    </row>
    <row r="65" spans="1:46" ht="44.1" customHeight="1" x14ac:dyDescent="0.3">
      <c r="A65" s="79">
        <v>62</v>
      </c>
      <c r="B65" s="70">
        <v>45264</v>
      </c>
      <c r="C65" s="64">
        <v>80000</v>
      </c>
      <c r="D65" s="64">
        <f t="shared" si="18"/>
        <v>2240000</v>
      </c>
      <c r="E65" s="73"/>
      <c r="F65" s="40"/>
      <c r="G65" s="6"/>
      <c r="H65" s="41">
        <f t="shared" si="2"/>
        <v>2240000</v>
      </c>
      <c r="I65" s="41"/>
      <c r="J65" s="76">
        <v>45267</v>
      </c>
      <c r="K65" s="76">
        <v>45270</v>
      </c>
      <c r="L65" s="76"/>
      <c r="M65" s="89" t="s">
        <v>143</v>
      </c>
      <c r="N65" s="42" t="s">
        <v>144</v>
      </c>
      <c r="O65" s="2">
        <v>40000</v>
      </c>
      <c r="P65" s="80">
        <f t="shared" si="3"/>
        <v>2160000</v>
      </c>
      <c r="Q65" s="56"/>
      <c r="R65" s="56"/>
      <c r="S65" s="56"/>
      <c r="T65" s="56"/>
      <c r="U65" s="56"/>
      <c r="V65" s="81">
        <f t="shared" si="23"/>
        <v>80000</v>
      </c>
      <c r="W65" s="92">
        <v>447</v>
      </c>
      <c r="X65" s="33">
        <v>40000</v>
      </c>
      <c r="Y65" s="34">
        <f t="shared" si="17"/>
        <v>17880000</v>
      </c>
      <c r="Z65" s="34">
        <f t="shared" si="8"/>
        <v>903320000</v>
      </c>
      <c r="AA65" s="51">
        <v>0.44969999999999999</v>
      </c>
      <c r="AB65" s="116">
        <v>1322.7</v>
      </c>
      <c r="AC65" s="52">
        <f t="shared" si="19"/>
        <v>594.81818999999996</v>
      </c>
      <c r="AD65" s="48">
        <v>40000</v>
      </c>
      <c r="AE65" s="52">
        <f t="shared" si="10"/>
        <v>23792727.599999998</v>
      </c>
      <c r="AF65" s="52">
        <f t="shared" si="11"/>
        <v>1140189166.8</v>
      </c>
      <c r="AG65" s="82">
        <f t="shared" si="20"/>
        <v>0.20774549846389578</v>
      </c>
      <c r="AH65" s="83">
        <f t="shared" si="22"/>
        <v>5912727.5999999978</v>
      </c>
      <c r="AI65" s="83">
        <f t="shared" si="12"/>
        <v>236869166.79999998</v>
      </c>
      <c r="AJ65" s="44">
        <f t="shared" si="13"/>
        <v>17988</v>
      </c>
      <c r="AK65" s="119">
        <v>45397</v>
      </c>
      <c r="AL65" s="44">
        <v>17988</v>
      </c>
      <c r="AM65" s="62"/>
      <c r="AN65" s="62"/>
      <c r="AO65" s="90"/>
      <c r="AP65" s="44">
        <f t="shared" si="14"/>
        <v>0</v>
      </c>
      <c r="AQ65" s="44">
        <f t="shared" si="15"/>
        <v>0</v>
      </c>
      <c r="AR65" s="84">
        <f t="shared" si="24"/>
        <v>-80000</v>
      </c>
      <c r="AS65" s="85">
        <f t="shared" si="16"/>
        <v>0</v>
      </c>
      <c r="AT65" s="45"/>
    </row>
    <row r="66" spans="1:46" ht="44.1" customHeight="1" x14ac:dyDescent="0.3">
      <c r="A66" s="79">
        <v>63</v>
      </c>
      <c r="B66" s="70"/>
      <c r="C66" s="64"/>
      <c r="D66" s="64">
        <f t="shared" si="18"/>
        <v>2240000</v>
      </c>
      <c r="E66" s="73">
        <v>45378</v>
      </c>
      <c r="F66" s="40"/>
      <c r="G66" s="6">
        <v>80000</v>
      </c>
      <c r="H66" s="41">
        <f t="shared" si="2"/>
        <v>2320000</v>
      </c>
      <c r="I66" s="41"/>
      <c r="J66" s="76">
        <v>45344</v>
      </c>
      <c r="K66" s="76">
        <v>45347</v>
      </c>
      <c r="L66" s="76"/>
      <c r="M66" s="89" t="s">
        <v>146</v>
      </c>
      <c r="N66" s="42" t="s">
        <v>147</v>
      </c>
      <c r="O66" s="2">
        <v>40000</v>
      </c>
      <c r="P66" s="80">
        <f t="shared" si="3"/>
        <v>2200000</v>
      </c>
      <c r="Q66" s="56"/>
      <c r="R66" s="56"/>
      <c r="S66" s="56"/>
      <c r="T66" s="56"/>
      <c r="U66" s="56"/>
      <c r="V66" s="81">
        <f t="shared" si="23"/>
        <v>120000</v>
      </c>
      <c r="W66" s="92">
        <v>447</v>
      </c>
      <c r="X66" s="33">
        <v>40000</v>
      </c>
      <c r="Y66" s="34">
        <f t="shared" ref="Y66:Y81" si="25">X66*W66</f>
        <v>17880000</v>
      </c>
      <c r="Z66" s="34">
        <f t="shared" si="8"/>
        <v>921200000</v>
      </c>
      <c r="AA66" s="51">
        <v>0.44969999999999999</v>
      </c>
      <c r="AB66" s="116">
        <v>1329.3</v>
      </c>
      <c r="AC66" s="52">
        <f t="shared" si="19"/>
        <v>597.78620999999998</v>
      </c>
      <c r="AD66" s="48">
        <v>40000</v>
      </c>
      <c r="AE66" s="52">
        <f t="shared" si="10"/>
        <v>23911448.399999999</v>
      </c>
      <c r="AF66" s="52">
        <f t="shared" si="11"/>
        <v>1164100615.2</v>
      </c>
      <c r="AG66" s="82">
        <f t="shared" si="20"/>
        <v>0.20865946811502045</v>
      </c>
      <c r="AH66" s="83">
        <f t="shared" si="22"/>
        <v>6031448.3999999985</v>
      </c>
      <c r="AI66" s="83">
        <f t="shared" si="12"/>
        <v>242900615.19999999</v>
      </c>
      <c r="AJ66" s="44">
        <f t="shared" si="13"/>
        <v>17988</v>
      </c>
      <c r="AK66" s="119">
        <v>45447</v>
      </c>
      <c r="AL66" s="44">
        <v>17988</v>
      </c>
      <c r="AM66" s="62"/>
      <c r="AN66" s="62"/>
      <c r="AO66" s="90"/>
      <c r="AP66" s="44">
        <f t="shared" si="14"/>
        <v>0</v>
      </c>
      <c r="AQ66" s="44">
        <f t="shared" si="15"/>
        <v>0</v>
      </c>
      <c r="AR66" s="84">
        <f t="shared" si="24"/>
        <v>80000</v>
      </c>
      <c r="AS66" s="85">
        <f t="shared" si="16"/>
        <v>80000</v>
      </c>
      <c r="AT66" s="45"/>
    </row>
    <row r="67" spans="1:46" ht="44.1" customHeight="1" x14ac:dyDescent="0.3">
      <c r="A67" s="79">
        <v>69</v>
      </c>
      <c r="B67" s="70">
        <v>45420</v>
      </c>
      <c r="C67" s="64">
        <v>40000</v>
      </c>
      <c r="D67" s="64">
        <f t="shared" si="18"/>
        <v>2280000</v>
      </c>
      <c r="E67" s="73"/>
      <c r="F67" s="40"/>
      <c r="G67" s="6"/>
      <c r="H67" s="41">
        <f t="shared" si="2"/>
        <v>2320000</v>
      </c>
      <c r="I67" s="41"/>
      <c r="J67" s="76">
        <v>45386</v>
      </c>
      <c r="K67" s="76">
        <v>45389</v>
      </c>
      <c r="L67" s="76"/>
      <c r="M67" s="89" t="s">
        <v>148</v>
      </c>
      <c r="N67" s="42" t="s">
        <v>149</v>
      </c>
      <c r="O67" s="2">
        <v>40000</v>
      </c>
      <c r="P67" s="80">
        <f t="shared" si="3"/>
        <v>2240000</v>
      </c>
      <c r="Q67" s="56"/>
      <c r="R67" s="56"/>
      <c r="S67" s="56"/>
      <c r="T67" s="56"/>
      <c r="U67" s="56"/>
      <c r="V67" s="81">
        <f t="shared" si="23"/>
        <v>80000</v>
      </c>
      <c r="W67" s="92">
        <v>447</v>
      </c>
      <c r="X67" s="33">
        <v>40000</v>
      </c>
      <c r="Y67" s="34">
        <f t="shared" si="25"/>
        <v>17880000</v>
      </c>
      <c r="Z67" s="34">
        <f t="shared" si="8"/>
        <v>939080000</v>
      </c>
      <c r="AA67" s="51">
        <v>0.44969999999999999</v>
      </c>
      <c r="AB67" s="116">
        <v>1346.8</v>
      </c>
      <c r="AC67" s="52">
        <f t="shared" si="19"/>
        <v>605.65595999999994</v>
      </c>
      <c r="AD67" s="48">
        <v>40000</v>
      </c>
      <c r="AE67" s="52">
        <f t="shared" si="10"/>
        <v>24226238.399999999</v>
      </c>
      <c r="AF67" s="52">
        <f t="shared" si="11"/>
        <v>1188326853.6000001</v>
      </c>
      <c r="AG67" s="82">
        <f t="shared" si="20"/>
        <v>0.20974604154144494</v>
      </c>
      <c r="AH67" s="83">
        <f t="shared" si="22"/>
        <v>6346238.3999999985</v>
      </c>
      <c r="AI67" s="83">
        <f t="shared" si="12"/>
        <v>249246853.59999999</v>
      </c>
      <c r="AJ67" s="44">
        <f t="shared" si="13"/>
        <v>17988</v>
      </c>
      <c r="AK67" s="119">
        <v>45481</v>
      </c>
      <c r="AL67" s="44">
        <v>17988</v>
      </c>
      <c r="AM67" s="62"/>
      <c r="AN67" s="62"/>
      <c r="AO67" s="90"/>
      <c r="AP67" s="44">
        <f t="shared" si="14"/>
        <v>0</v>
      </c>
      <c r="AQ67" s="44">
        <f t="shared" si="15"/>
        <v>0</v>
      </c>
      <c r="AR67" s="84">
        <f t="shared" si="24"/>
        <v>-40000</v>
      </c>
      <c r="AS67" s="85">
        <f t="shared" si="16"/>
        <v>40000</v>
      </c>
      <c r="AT67" s="45"/>
    </row>
    <row r="68" spans="1:46" ht="44.1" customHeight="1" x14ac:dyDescent="0.3">
      <c r="A68" s="79">
        <v>70</v>
      </c>
      <c r="B68" s="70"/>
      <c r="C68" s="64"/>
      <c r="D68" s="64">
        <f t="shared" si="18"/>
        <v>2280000</v>
      </c>
      <c r="E68" s="73">
        <v>45432</v>
      </c>
      <c r="F68" s="40"/>
      <c r="G68" s="6">
        <v>80000</v>
      </c>
      <c r="H68" s="41">
        <f t="shared" si="2"/>
        <v>2400000</v>
      </c>
      <c r="I68" s="41"/>
      <c r="J68" s="76">
        <v>45435</v>
      </c>
      <c r="K68" s="76">
        <v>45438</v>
      </c>
      <c r="L68" s="76"/>
      <c r="M68" s="89" t="s">
        <v>150</v>
      </c>
      <c r="N68" s="42" t="s">
        <v>151</v>
      </c>
      <c r="O68" s="2">
        <v>40000</v>
      </c>
      <c r="P68" s="80">
        <f t="shared" si="3"/>
        <v>2280000</v>
      </c>
      <c r="Q68" s="56"/>
      <c r="R68" s="56"/>
      <c r="S68" s="56"/>
      <c r="T68" s="56"/>
      <c r="U68" s="56"/>
      <c r="V68" s="81">
        <f t="shared" ref="V68:V82" si="26">H68-P68</f>
        <v>120000</v>
      </c>
      <c r="W68" s="92">
        <v>447</v>
      </c>
      <c r="X68" s="33">
        <v>40000</v>
      </c>
      <c r="Y68" s="34">
        <f t="shared" si="25"/>
        <v>17880000</v>
      </c>
      <c r="Z68" s="34">
        <f t="shared" si="8"/>
        <v>956960000</v>
      </c>
      <c r="AA68" s="51">
        <v>0.44969999999999999</v>
      </c>
      <c r="AB68" s="116">
        <v>1364.5</v>
      </c>
      <c r="AC68" s="52">
        <f t="shared" si="19"/>
        <v>613.61564999999996</v>
      </c>
      <c r="AD68" s="48">
        <v>40000</v>
      </c>
      <c r="AE68" s="52">
        <f t="shared" si="10"/>
        <v>24544626</v>
      </c>
      <c r="AF68" s="52">
        <f t="shared" si="11"/>
        <v>1212871479.6000001</v>
      </c>
      <c r="AG68" s="82">
        <f t="shared" si="20"/>
        <v>0.21099637010542838</v>
      </c>
      <c r="AH68" s="83">
        <f t="shared" si="22"/>
        <v>6664626</v>
      </c>
      <c r="AI68" s="83">
        <f t="shared" si="12"/>
        <v>255911479.59999999</v>
      </c>
      <c r="AJ68" s="44">
        <f t="shared" si="13"/>
        <v>17988</v>
      </c>
      <c r="AK68" s="119">
        <v>45545</v>
      </c>
      <c r="AL68" s="44">
        <v>17988</v>
      </c>
      <c r="AM68" s="62"/>
      <c r="AN68" s="62"/>
      <c r="AO68" s="90"/>
      <c r="AP68" s="44">
        <f t="shared" si="14"/>
        <v>0</v>
      </c>
      <c r="AQ68" s="44">
        <f t="shared" si="15"/>
        <v>0</v>
      </c>
      <c r="AR68" s="84">
        <f t="shared" ref="AR68:AR82" si="27">G68-C68</f>
        <v>80000</v>
      </c>
      <c r="AS68" s="85">
        <f t="shared" si="16"/>
        <v>120000</v>
      </c>
      <c r="AT68" s="45"/>
    </row>
    <row r="69" spans="1:46" ht="44.1" customHeight="1" x14ac:dyDescent="0.3">
      <c r="A69" s="79">
        <v>71</v>
      </c>
      <c r="B69" s="70">
        <v>45566</v>
      </c>
      <c r="C69" s="64">
        <v>40000</v>
      </c>
      <c r="D69" s="64">
        <f t="shared" si="18"/>
        <v>2320000</v>
      </c>
      <c r="E69" s="73"/>
      <c r="F69" s="40"/>
      <c r="G69" s="6"/>
      <c r="H69" s="41">
        <f t="shared" si="2"/>
        <v>2400000</v>
      </c>
      <c r="I69" s="41"/>
      <c r="J69" s="76">
        <v>45567</v>
      </c>
      <c r="K69" s="76">
        <v>45571</v>
      </c>
      <c r="L69" s="76"/>
      <c r="M69" s="89" t="s">
        <v>152</v>
      </c>
      <c r="N69" s="42" t="s">
        <v>153</v>
      </c>
      <c r="O69" s="2">
        <v>40000</v>
      </c>
      <c r="P69" s="80">
        <f t="shared" si="3"/>
        <v>2320000</v>
      </c>
      <c r="Q69" s="56"/>
      <c r="R69" s="56"/>
      <c r="S69" s="56"/>
      <c r="T69" s="56"/>
      <c r="U69" s="56"/>
      <c r="V69" s="81">
        <f t="shared" si="26"/>
        <v>80000</v>
      </c>
      <c r="W69" s="92">
        <v>447</v>
      </c>
      <c r="X69" s="33">
        <v>40000</v>
      </c>
      <c r="Y69" s="34">
        <f t="shared" si="25"/>
        <v>17880000</v>
      </c>
      <c r="Z69" s="34">
        <f t="shared" si="8"/>
        <v>974840000</v>
      </c>
      <c r="AA69" s="51">
        <v>0.44969999999999999</v>
      </c>
      <c r="AB69" s="116">
        <v>1320.1</v>
      </c>
      <c r="AC69" s="52">
        <f t="shared" si="19"/>
        <v>593.64896999999996</v>
      </c>
      <c r="AD69" s="48">
        <v>40000</v>
      </c>
      <c r="AE69" s="52">
        <f t="shared" si="10"/>
        <v>23745958.799999997</v>
      </c>
      <c r="AF69" s="52">
        <f t="shared" si="11"/>
        <v>1236617438.4000001</v>
      </c>
      <c r="AG69" s="82">
        <f t="shared" si="20"/>
        <v>0.21168829604950534</v>
      </c>
      <c r="AH69" s="83">
        <f t="shared" si="22"/>
        <v>5865958.799999997</v>
      </c>
      <c r="AI69" s="83">
        <f t="shared" si="12"/>
        <v>261777438.39999998</v>
      </c>
      <c r="AJ69" s="44">
        <f t="shared" si="13"/>
        <v>17988</v>
      </c>
      <c r="AK69" s="119">
        <v>45659</v>
      </c>
      <c r="AL69" s="44">
        <v>17988</v>
      </c>
      <c r="AM69" s="62"/>
      <c r="AN69" s="62"/>
      <c r="AO69" s="90"/>
      <c r="AP69" s="44">
        <f t="shared" si="14"/>
        <v>0</v>
      </c>
      <c r="AQ69" s="44">
        <f t="shared" si="15"/>
        <v>0</v>
      </c>
      <c r="AR69" s="84">
        <f t="shared" si="27"/>
        <v>-40000</v>
      </c>
      <c r="AS69" s="85">
        <f t="shared" si="16"/>
        <v>80000</v>
      </c>
      <c r="AT69" s="45"/>
    </row>
    <row r="70" spans="1:46" ht="44.1" customHeight="1" x14ac:dyDescent="0.3">
      <c r="A70" s="79">
        <v>72</v>
      </c>
      <c r="B70" s="70" t="s">
        <v>157</v>
      </c>
      <c r="C70" s="64">
        <v>40000</v>
      </c>
      <c r="D70" s="64">
        <f t="shared" si="18"/>
        <v>2360000</v>
      </c>
      <c r="E70" s="73"/>
      <c r="F70" s="40"/>
      <c r="G70" s="6"/>
      <c r="H70" s="41">
        <f t="shared" si="2"/>
        <v>2400000</v>
      </c>
      <c r="I70" s="41"/>
      <c r="J70" s="76">
        <v>45673</v>
      </c>
      <c r="K70" s="76">
        <v>45676</v>
      </c>
      <c r="L70" s="76"/>
      <c r="M70" s="89" t="s">
        <v>155</v>
      </c>
      <c r="N70" s="42" t="s">
        <v>156</v>
      </c>
      <c r="O70" s="2">
        <v>40000</v>
      </c>
      <c r="P70" s="80">
        <f t="shared" si="3"/>
        <v>2360000</v>
      </c>
      <c r="Q70" s="56"/>
      <c r="R70" s="56"/>
      <c r="S70" s="56"/>
      <c r="T70" s="56"/>
      <c r="U70" s="56"/>
      <c r="V70" s="81">
        <f t="shared" si="26"/>
        <v>40000</v>
      </c>
      <c r="W70" s="92">
        <v>447</v>
      </c>
      <c r="X70" s="33">
        <v>40000</v>
      </c>
      <c r="Y70" s="34">
        <f t="shared" si="25"/>
        <v>17880000</v>
      </c>
      <c r="Z70" s="34">
        <f t="shared" si="8"/>
        <v>992720000</v>
      </c>
      <c r="AA70" s="51">
        <v>0.44969999999999999</v>
      </c>
      <c r="AB70" s="116">
        <v>1454.7</v>
      </c>
      <c r="AC70" s="52">
        <f t="shared" si="19"/>
        <v>654.17858999999999</v>
      </c>
      <c r="AD70" s="48">
        <v>40000</v>
      </c>
      <c r="AE70" s="52">
        <f t="shared" si="10"/>
        <v>26167143.599999998</v>
      </c>
      <c r="AF70" s="52">
        <f t="shared" si="11"/>
        <v>1262784582</v>
      </c>
      <c r="AG70" s="82">
        <f t="shared" si="20"/>
        <v>0.21386433272116079</v>
      </c>
      <c r="AH70" s="83">
        <f t="shared" si="22"/>
        <v>8287143.5999999978</v>
      </c>
      <c r="AI70" s="83">
        <f t="shared" si="12"/>
        <v>270064582</v>
      </c>
      <c r="AJ70" s="44">
        <f t="shared" si="13"/>
        <v>17988</v>
      </c>
      <c r="AK70" s="119">
        <v>45786</v>
      </c>
      <c r="AL70" s="44">
        <v>17988</v>
      </c>
      <c r="AM70" s="62"/>
      <c r="AN70" s="62"/>
      <c r="AO70" s="90"/>
      <c r="AP70" s="44">
        <f t="shared" si="14"/>
        <v>0</v>
      </c>
      <c r="AQ70" s="44">
        <f t="shared" si="15"/>
        <v>0</v>
      </c>
      <c r="AR70" s="84">
        <f t="shared" si="27"/>
        <v>-40000</v>
      </c>
      <c r="AS70" s="85">
        <f t="shared" si="16"/>
        <v>40000</v>
      </c>
      <c r="AT70" s="45"/>
    </row>
    <row r="71" spans="1:46" ht="44.1" customHeight="1" x14ac:dyDescent="0.3">
      <c r="A71" s="79">
        <v>73</v>
      </c>
      <c r="B71" s="70">
        <v>45761</v>
      </c>
      <c r="C71" s="64">
        <v>40000</v>
      </c>
      <c r="D71" s="64">
        <f t="shared" si="18"/>
        <v>2400000</v>
      </c>
      <c r="E71" s="73">
        <v>45798</v>
      </c>
      <c r="F71" s="40"/>
      <c r="G71" s="6">
        <v>160000</v>
      </c>
      <c r="H71" s="41">
        <f t="shared" si="2"/>
        <v>2560000</v>
      </c>
      <c r="I71" s="41"/>
      <c r="J71" s="76">
        <v>45764</v>
      </c>
      <c r="K71" s="76">
        <v>45767</v>
      </c>
      <c r="L71" s="76"/>
      <c r="M71" s="89" t="s">
        <v>158</v>
      </c>
      <c r="N71" s="42" t="s">
        <v>160</v>
      </c>
      <c r="O71" s="2">
        <v>40000</v>
      </c>
      <c r="P71" s="80">
        <f t="shared" si="3"/>
        <v>2400000</v>
      </c>
      <c r="Q71" s="56"/>
      <c r="R71" s="56"/>
      <c r="S71" s="56"/>
      <c r="T71" s="56"/>
      <c r="U71" s="56"/>
      <c r="V71" s="81">
        <f t="shared" si="26"/>
        <v>160000</v>
      </c>
      <c r="W71" s="92">
        <v>447</v>
      </c>
      <c r="X71" s="33">
        <v>40000</v>
      </c>
      <c r="Y71" s="34">
        <f t="shared" si="25"/>
        <v>17880000</v>
      </c>
      <c r="Z71" s="34">
        <f t="shared" si="8"/>
        <v>1010600000</v>
      </c>
      <c r="AA71" s="51">
        <v>0.44969999999999999</v>
      </c>
      <c r="AB71" s="116">
        <v>1419.9</v>
      </c>
      <c r="AC71" s="52">
        <f t="shared" si="19"/>
        <v>638.52903000000003</v>
      </c>
      <c r="AD71" s="48">
        <v>40000</v>
      </c>
      <c r="AE71" s="52">
        <f t="shared" si="10"/>
        <v>25541161.200000003</v>
      </c>
      <c r="AF71" s="52">
        <f t="shared" si="11"/>
        <v>1288325743.2</v>
      </c>
      <c r="AG71" s="82">
        <f t="shared" si="20"/>
        <v>0.21557105775917562</v>
      </c>
      <c r="AH71" s="83">
        <f t="shared" si="22"/>
        <v>7661161.200000003</v>
      </c>
      <c r="AI71" s="83">
        <f t="shared" si="12"/>
        <v>277725743.19999999</v>
      </c>
      <c r="AJ71" s="44">
        <f t="shared" si="13"/>
        <v>17988</v>
      </c>
      <c r="AK71" s="119">
        <v>45874</v>
      </c>
      <c r="AL71" s="44">
        <v>17988</v>
      </c>
      <c r="AM71" s="62"/>
      <c r="AN71" s="62"/>
      <c r="AO71" s="90"/>
      <c r="AP71" s="44">
        <f t="shared" si="14"/>
        <v>0</v>
      </c>
      <c r="AQ71" s="44">
        <f t="shared" si="15"/>
        <v>0</v>
      </c>
      <c r="AR71" s="84">
        <f t="shared" si="27"/>
        <v>120000</v>
      </c>
      <c r="AS71" s="85">
        <f t="shared" si="16"/>
        <v>160000</v>
      </c>
      <c r="AT71" s="45"/>
    </row>
    <row r="72" spans="1:46" ht="44.1" customHeight="1" x14ac:dyDescent="0.3">
      <c r="A72" s="79">
        <v>74</v>
      </c>
      <c r="B72" s="70">
        <v>45798</v>
      </c>
      <c r="C72" s="64"/>
      <c r="D72" s="64">
        <f t="shared" si="18"/>
        <v>2400000</v>
      </c>
      <c r="E72" s="73"/>
      <c r="F72" s="40"/>
      <c r="G72" s="6"/>
      <c r="H72" s="41">
        <f t="shared" si="2"/>
        <v>2560000</v>
      </c>
      <c r="I72" s="41"/>
      <c r="J72" s="76"/>
      <c r="K72" s="76"/>
      <c r="L72" s="76"/>
      <c r="M72" s="89"/>
      <c r="N72" s="42"/>
      <c r="O72" s="2"/>
      <c r="P72" s="80">
        <f t="shared" si="3"/>
        <v>2400000</v>
      </c>
      <c r="Q72" s="56"/>
      <c r="R72" s="56"/>
      <c r="S72" s="56"/>
      <c r="T72" s="56"/>
      <c r="U72" s="56"/>
      <c r="V72" s="81">
        <f t="shared" si="26"/>
        <v>160000</v>
      </c>
      <c r="W72" s="92">
        <v>0</v>
      </c>
      <c r="X72" s="33"/>
      <c r="Y72" s="34">
        <f t="shared" si="25"/>
        <v>0</v>
      </c>
      <c r="Z72" s="34">
        <f t="shared" si="8"/>
        <v>1010600000</v>
      </c>
      <c r="AA72" s="51">
        <v>0.44969999999999999</v>
      </c>
      <c r="AB72" s="116">
        <v>0</v>
      </c>
      <c r="AC72" s="52">
        <f t="shared" si="19"/>
        <v>0</v>
      </c>
      <c r="AD72" s="48">
        <v>0</v>
      </c>
      <c r="AE72" s="52">
        <f t="shared" si="10"/>
        <v>0</v>
      </c>
      <c r="AF72" s="52">
        <f t="shared" si="11"/>
        <v>1288325743.2</v>
      </c>
      <c r="AG72" s="82">
        <f t="shared" si="20"/>
        <v>0.21557105775917562</v>
      </c>
      <c r="AH72" s="83">
        <f t="shared" si="22"/>
        <v>0</v>
      </c>
      <c r="AI72" s="83">
        <f t="shared" si="12"/>
        <v>277725743.19999999</v>
      </c>
      <c r="AJ72" s="44">
        <f t="shared" si="13"/>
        <v>0</v>
      </c>
      <c r="AK72" s="119"/>
      <c r="AL72" s="44">
        <v>0</v>
      </c>
      <c r="AM72" s="62"/>
      <c r="AN72" s="62"/>
      <c r="AO72" s="90"/>
      <c r="AP72" s="44">
        <f t="shared" si="14"/>
        <v>0</v>
      </c>
      <c r="AQ72" s="44">
        <f t="shared" si="15"/>
        <v>0</v>
      </c>
      <c r="AR72" s="84">
        <f t="shared" si="27"/>
        <v>0</v>
      </c>
      <c r="AS72" s="85">
        <f t="shared" si="16"/>
        <v>160000</v>
      </c>
      <c r="AT72" s="45"/>
    </row>
    <row r="73" spans="1:46" ht="44.1" customHeight="1" x14ac:dyDescent="0.3">
      <c r="A73" s="79">
        <v>75</v>
      </c>
      <c r="B73" s="70">
        <v>45944</v>
      </c>
      <c r="C73" s="64">
        <v>20000</v>
      </c>
      <c r="D73" s="64">
        <f>D72+C73</f>
        <v>2420000</v>
      </c>
      <c r="E73" s="73"/>
      <c r="F73" s="40"/>
      <c r="G73" s="6"/>
      <c r="H73" s="41">
        <f>H72+G73</f>
        <v>2560000</v>
      </c>
      <c r="I73" s="41"/>
      <c r="J73" s="76">
        <v>45945</v>
      </c>
      <c r="K73" s="76">
        <v>45947</v>
      </c>
      <c r="L73" s="76"/>
      <c r="M73" s="89" t="s">
        <v>159</v>
      </c>
      <c r="N73" s="42" t="s">
        <v>161</v>
      </c>
      <c r="O73" s="2">
        <v>20000</v>
      </c>
      <c r="P73" s="80">
        <f>P72+O73</f>
        <v>2420000</v>
      </c>
      <c r="Q73" s="56"/>
      <c r="R73" s="56"/>
      <c r="S73" s="56"/>
      <c r="T73" s="56"/>
      <c r="U73" s="56"/>
      <c r="V73" s="81">
        <f t="shared" si="26"/>
        <v>140000</v>
      </c>
      <c r="W73" s="92">
        <v>447</v>
      </c>
      <c r="X73" s="33">
        <v>20000</v>
      </c>
      <c r="Y73" s="34">
        <f t="shared" si="25"/>
        <v>8940000</v>
      </c>
      <c r="Z73" s="34">
        <f>Z72+Y73</f>
        <v>1019540000</v>
      </c>
      <c r="AA73" s="51">
        <v>0.44969999999999999</v>
      </c>
      <c r="AB73" s="116">
        <v>1424.4</v>
      </c>
      <c r="AC73" s="52">
        <f t="shared" si="19"/>
        <v>640.55268000000001</v>
      </c>
      <c r="AD73" s="48">
        <v>20000</v>
      </c>
      <c r="AE73" s="52">
        <f t="shared" si="10"/>
        <v>12811053.6</v>
      </c>
      <c r="AF73" s="52">
        <f>AF72+AE73</f>
        <v>1301136796.8</v>
      </c>
      <c r="AG73" s="82">
        <f t="shared" si="20"/>
        <v>0.21642366697533699</v>
      </c>
      <c r="AH73" s="83">
        <f t="shared" si="22"/>
        <v>3871053.5999999996</v>
      </c>
      <c r="AI73" s="83">
        <f>AI72+AH73</f>
        <v>281596796.80000001</v>
      </c>
      <c r="AJ73" s="44">
        <f t="shared" si="13"/>
        <v>8994</v>
      </c>
      <c r="AK73" s="119">
        <v>46058</v>
      </c>
      <c r="AL73" s="44">
        <v>8994</v>
      </c>
      <c r="AM73" s="62"/>
      <c r="AN73" s="62"/>
      <c r="AO73" s="90"/>
      <c r="AP73" s="44">
        <f t="shared" si="14"/>
        <v>0</v>
      </c>
      <c r="AQ73" s="44">
        <f>AQ72+AP73</f>
        <v>0</v>
      </c>
      <c r="AR73" s="84">
        <f t="shared" si="27"/>
        <v>-20000</v>
      </c>
      <c r="AS73" s="85">
        <f>(AR73+AS72)</f>
        <v>140000</v>
      </c>
      <c r="AT73" s="45"/>
    </row>
    <row r="74" spans="1:46" ht="44.1" customHeight="1" x14ac:dyDescent="0.3">
      <c r="A74" s="79">
        <v>76</v>
      </c>
      <c r="B74" s="70">
        <v>45995</v>
      </c>
      <c r="C74" s="64">
        <v>40000</v>
      </c>
      <c r="D74" s="64">
        <f t="shared" si="18"/>
        <v>2460000</v>
      </c>
      <c r="E74" s="73"/>
      <c r="F74" s="40"/>
      <c r="G74" s="6"/>
      <c r="H74" s="41">
        <f t="shared" si="2"/>
        <v>2560000</v>
      </c>
      <c r="I74" s="41"/>
      <c r="J74" s="76">
        <v>45995</v>
      </c>
      <c r="K74" s="76">
        <v>45997</v>
      </c>
      <c r="L74" s="76"/>
      <c r="M74" s="89" t="s">
        <v>162</v>
      </c>
      <c r="N74" s="42" t="s">
        <v>163</v>
      </c>
      <c r="O74" s="2">
        <v>20000</v>
      </c>
      <c r="P74" s="80">
        <f t="shared" si="3"/>
        <v>2440000</v>
      </c>
      <c r="Q74" s="56"/>
      <c r="R74" s="56"/>
      <c r="S74" s="56"/>
      <c r="T74" s="56"/>
      <c r="U74" s="56"/>
      <c r="V74" s="81">
        <f t="shared" si="26"/>
        <v>120000</v>
      </c>
      <c r="W74" s="92">
        <v>447</v>
      </c>
      <c r="X74" s="33">
        <v>20000</v>
      </c>
      <c r="Y74" s="34">
        <f t="shared" si="25"/>
        <v>8940000</v>
      </c>
      <c r="Z74" s="34">
        <f t="shared" si="8"/>
        <v>1028480000</v>
      </c>
      <c r="AA74" s="51">
        <v>0.44969999999999999</v>
      </c>
      <c r="AB74" s="116">
        <v>1471.5</v>
      </c>
      <c r="AC74" s="52">
        <f t="shared" si="19"/>
        <v>661.73355000000004</v>
      </c>
      <c r="AD74" s="48">
        <v>20000</v>
      </c>
      <c r="AE74" s="52">
        <f t="shared" si="10"/>
        <v>13234671</v>
      </c>
      <c r="AF74" s="52">
        <f t="shared" si="11"/>
        <v>1314371467.8</v>
      </c>
      <c r="AG74" s="82">
        <f t="shared" si="20"/>
        <v>0.21751192475177983</v>
      </c>
      <c r="AH74" s="83">
        <f t="shared" si="22"/>
        <v>4294671</v>
      </c>
      <c r="AI74" s="83">
        <f t="shared" si="12"/>
        <v>285891467.80000001</v>
      </c>
      <c r="AJ74" s="44">
        <f t="shared" si="13"/>
        <v>8994</v>
      </c>
      <c r="AK74" s="119">
        <v>46114</v>
      </c>
      <c r="AL74" s="44">
        <v>8994</v>
      </c>
      <c r="AM74" s="62"/>
      <c r="AN74" s="62"/>
      <c r="AO74" s="90"/>
      <c r="AP74" s="44">
        <f t="shared" ref="AP74:AP81" si="28">AJ74-AL74</f>
        <v>0</v>
      </c>
      <c r="AQ74" s="44">
        <f t="shared" ref="AQ74:AQ81" si="29">AQ73+AP74</f>
        <v>0</v>
      </c>
      <c r="AR74" s="84">
        <f t="shared" si="27"/>
        <v>-40000</v>
      </c>
      <c r="AS74" s="85">
        <f t="shared" si="16"/>
        <v>100000</v>
      </c>
      <c r="AT74" s="45"/>
    </row>
    <row r="75" spans="1:46" ht="44.1" customHeight="1" x14ac:dyDescent="0.3">
      <c r="A75" s="79">
        <v>77</v>
      </c>
      <c r="B75" s="70">
        <v>46081</v>
      </c>
      <c r="C75" s="64">
        <v>60000</v>
      </c>
      <c r="D75" s="64">
        <f t="shared" si="18"/>
        <v>2520000</v>
      </c>
      <c r="E75" s="73"/>
      <c r="F75" s="40"/>
      <c r="G75" s="6"/>
      <c r="H75" s="41">
        <f t="shared" si="2"/>
        <v>2560000</v>
      </c>
      <c r="I75" s="41"/>
      <c r="J75" s="76">
        <v>46037</v>
      </c>
      <c r="K75" s="76">
        <v>46039</v>
      </c>
      <c r="L75" s="76"/>
      <c r="M75" s="89" t="s">
        <v>164</v>
      </c>
      <c r="N75" s="42" t="s">
        <v>165</v>
      </c>
      <c r="O75" s="2">
        <v>20000</v>
      </c>
      <c r="P75" s="80">
        <f t="shared" si="3"/>
        <v>2460000</v>
      </c>
      <c r="Q75" s="56"/>
      <c r="R75" s="56"/>
      <c r="S75" s="56"/>
      <c r="T75" s="56"/>
      <c r="U75" s="56"/>
      <c r="V75" s="81">
        <f t="shared" si="26"/>
        <v>100000</v>
      </c>
      <c r="W75" s="92">
        <v>447</v>
      </c>
      <c r="X75" s="33">
        <v>20000</v>
      </c>
      <c r="Y75" s="34">
        <f t="shared" si="25"/>
        <v>8940000</v>
      </c>
      <c r="Z75" s="34">
        <f t="shared" si="8"/>
        <v>1037420000</v>
      </c>
      <c r="AA75" s="51">
        <v>0.44969999999999999</v>
      </c>
      <c r="AB75" s="116">
        <v>1469.7</v>
      </c>
      <c r="AC75" s="52">
        <f t="shared" si="19"/>
        <v>660.92408999999998</v>
      </c>
      <c r="AD75" s="48">
        <v>20000</v>
      </c>
      <c r="AE75" s="52">
        <f t="shared" si="10"/>
        <v>13218481.799999999</v>
      </c>
      <c r="AF75" s="52">
        <f t="shared" si="11"/>
        <v>1327589949.5999999</v>
      </c>
      <c r="AG75" s="82">
        <f t="shared" si="20"/>
        <v>0.21856895624091421</v>
      </c>
      <c r="AH75" s="83">
        <f t="shared" si="22"/>
        <v>4278481.7999999989</v>
      </c>
      <c r="AI75" s="83">
        <f t="shared" si="12"/>
        <v>290169949.60000002</v>
      </c>
      <c r="AJ75" s="44">
        <f t="shared" si="13"/>
        <v>8994</v>
      </c>
      <c r="AK75" s="119">
        <v>46149</v>
      </c>
      <c r="AL75" s="44">
        <v>8994</v>
      </c>
      <c r="AM75" s="62"/>
      <c r="AN75" s="62"/>
      <c r="AO75" s="90"/>
      <c r="AP75" s="44">
        <f t="shared" si="28"/>
        <v>0</v>
      </c>
      <c r="AQ75" s="44">
        <f t="shared" si="29"/>
        <v>0</v>
      </c>
      <c r="AR75" s="84">
        <f t="shared" si="27"/>
        <v>-60000</v>
      </c>
      <c r="AS75" s="85">
        <f t="shared" si="16"/>
        <v>40000</v>
      </c>
      <c r="AT75" s="45"/>
    </row>
    <row r="76" spans="1:46" ht="44.1" customHeight="1" x14ac:dyDescent="0.3">
      <c r="A76" s="79">
        <v>78</v>
      </c>
      <c r="B76" s="70"/>
      <c r="C76" s="64"/>
      <c r="D76" s="64">
        <f t="shared" si="18"/>
        <v>2520000</v>
      </c>
      <c r="E76" s="73"/>
      <c r="F76" s="40"/>
      <c r="G76" s="6"/>
      <c r="H76" s="41">
        <f t="shared" si="2"/>
        <v>2560000</v>
      </c>
      <c r="I76" s="41"/>
      <c r="J76" s="76">
        <v>46087</v>
      </c>
      <c r="K76" s="76">
        <v>46088</v>
      </c>
      <c r="L76" s="76"/>
      <c r="M76" s="89" t="s">
        <v>166</v>
      </c>
      <c r="N76" s="42" t="s">
        <v>167</v>
      </c>
      <c r="O76" s="2">
        <v>20000</v>
      </c>
      <c r="P76" s="80">
        <f t="shared" si="3"/>
        <v>2480000</v>
      </c>
      <c r="Q76" s="56"/>
      <c r="R76" s="56"/>
      <c r="S76" s="56"/>
      <c r="T76" s="56"/>
      <c r="U76" s="56"/>
      <c r="V76" s="81">
        <f t="shared" si="26"/>
        <v>80000</v>
      </c>
      <c r="W76" s="92">
        <v>447</v>
      </c>
      <c r="X76" s="33">
        <v>20000</v>
      </c>
      <c r="Y76" s="34">
        <f t="shared" si="25"/>
        <v>8940000</v>
      </c>
      <c r="Z76" s="34">
        <f t="shared" si="8"/>
        <v>1046360000</v>
      </c>
      <c r="AA76" s="51">
        <v>0.44969999999999999</v>
      </c>
      <c r="AB76" s="116">
        <v>1464.3</v>
      </c>
      <c r="AC76" s="52">
        <f t="shared" si="19"/>
        <v>658.49570999999992</v>
      </c>
      <c r="AD76" s="48">
        <v>20000</v>
      </c>
      <c r="AE76" s="52">
        <f t="shared" si="10"/>
        <v>13169914.199999999</v>
      </c>
      <c r="AF76" s="52">
        <f t="shared" si="11"/>
        <v>1340759863.8</v>
      </c>
      <c r="AG76" s="82">
        <f t="shared" si="20"/>
        <v>0.21957687707447315</v>
      </c>
      <c r="AH76" s="83">
        <f t="shared" si="22"/>
        <v>4229914.1999999993</v>
      </c>
      <c r="AI76" s="83">
        <f t="shared" si="12"/>
        <v>294399863.80000001</v>
      </c>
      <c r="AJ76" s="44">
        <v>8994</v>
      </c>
      <c r="AK76" s="118">
        <v>46212</v>
      </c>
      <c r="AL76" s="38">
        <v>8994</v>
      </c>
      <c r="AM76" s="62"/>
      <c r="AN76" s="62"/>
      <c r="AO76" s="90"/>
      <c r="AP76" s="44">
        <f t="shared" si="28"/>
        <v>0</v>
      </c>
      <c r="AQ76" s="44">
        <f t="shared" si="29"/>
        <v>0</v>
      </c>
      <c r="AR76" s="84">
        <f t="shared" si="27"/>
        <v>0</v>
      </c>
      <c r="AS76" s="85">
        <f t="shared" si="16"/>
        <v>40000</v>
      </c>
      <c r="AT76" s="45"/>
    </row>
    <row r="77" spans="1:46" ht="44.1" customHeight="1" x14ac:dyDescent="0.3">
      <c r="A77" s="79">
        <v>78</v>
      </c>
      <c r="B77" s="70"/>
      <c r="C77" s="64"/>
      <c r="D77" s="64">
        <f t="shared" si="18"/>
        <v>2520000</v>
      </c>
      <c r="E77" s="73"/>
      <c r="F77" s="40"/>
      <c r="G77" s="6"/>
      <c r="H77" s="41">
        <f t="shared" si="2"/>
        <v>2560000</v>
      </c>
      <c r="I77" s="41"/>
      <c r="J77" s="76">
        <v>46121</v>
      </c>
      <c r="K77" s="76">
        <v>46123</v>
      </c>
      <c r="L77" s="76"/>
      <c r="M77" s="89" t="s">
        <v>168</v>
      </c>
      <c r="N77" s="42" t="s">
        <v>169</v>
      </c>
      <c r="O77" s="2">
        <v>20000</v>
      </c>
      <c r="P77" s="80">
        <f t="shared" si="3"/>
        <v>2500000</v>
      </c>
      <c r="Q77" s="56"/>
      <c r="R77" s="56"/>
      <c r="S77" s="56"/>
      <c r="T77" s="56"/>
      <c r="U77" s="56"/>
      <c r="V77" s="81">
        <f t="shared" si="26"/>
        <v>60000</v>
      </c>
      <c r="W77" s="92">
        <v>447</v>
      </c>
      <c r="X77" s="33">
        <v>20000</v>
      </c>
      <c r="Y77" s="34">
        <f t="shared" si="25"/>
        <v>8940000</v>
      </c>
      <c r="Z77" s="34">
        <f t="shared" si="8"/>
        <v>1055300000</v>
      </c>
      <c r="AA77" s="51">
        <v>0.44969999999999999</v>
      </c>
      <c r="AB77" s="116">
        <v>1481.1</v>
      </c>
      <c r="AC77" s="52">
        <f t="shared" si="19"/>
        <v>666.05066999999997</v>
      </c>
      <c r="AD77" s="48">
        <v>20000</v>
      </c>
      <c r="AE77" s="52">
        <f t="shared" si="10"/>
        <v>13321013.399999999</v>
      </c>
      <c r="AF77" s="52">
        <f t="shared" si="11"/>
        <v>1354080877.2</v>
      </c>
      <c r="AG77" s="82">
        <f t="shared" si="20"/>
        <v>0.22065216504484286</v>
      </c>
      <c r="AH77" s="83">
        <f t="shared" si="22"/>
        <v>4381013.3999999985</v>
      </c>
      <c r="AI77" s="83">
        <f t="shared" si="12"/>
        <v>298780877.19999999</v>
      </c>
      <c r="AJ77" s="44">
        <v>8994</v>
      </c>
      <c r="AK77" s="118">
        <v>46233</v>
      </c>
      <c r="AL77" s="38">
        <v>8994</v>
      </c>
      <c r="AM77" s="62"/>
      <c r="AN77" s="62"/>
      <c r="AO77" s="90"/>
      <c r="AP77" s="44">
        <f t="shared" si="28"/>
        <v>0</v>
      </c>
      <c r="AQ77" s="44">
        <f t="shared" si="29"/>
        <v>0</v>
      </c>
      <c r="AR77" s="84">
        <f t="shared" si="27"/>
        <v>0</v>
      </c>
      <c r="AS77" s="85">
        <f t="shared" si="16"/>
        <v>40000</v>
      </c>
      <c r="AT77" s="45"/>
    </row>
    <row r="78" spans="1:46" ht="44.1" customHeight="1" x14ac:dyDescent="0.3">
      <c r="A78" s="10">
        <v>79</v>
      </c>
      <c r="B78" s="69">
        <v>46150</v>
      </c>
      <c r="C78" s="63">
        <v>40000</v>
      </c>
      <c r="D78" s="63">
        <f t="shared" si="18"/>
        <v>2560000</v>
      </c>
      <c r="E78" s="72"/>
      <c r="F78" s="13"/>
      <c r="G78" s="5"/>
      <c r="H78" s="14">
        <f t="shared" si="2"/>
        <v>2560000</v>
      </c>
      <c r="I78" s="14"/>
      <c r="J78" s="75">
        <v>46163</v>
      </c>
      <c r="K78" s="75">
        <v>46165</v>
      </c>
      <c r="L78" s="75"/>
      <c r="M78" s="88" t="s">
        <v>170</v>
      </c>
      <c r="N78" s="15" t="s">
        <v>171</v>
      </c>
      <c r="O78" s="1">
        <v>20000</v>
      </c>
      <c r="P78" s="4">
        <f t="shared" si="3"/>
        <v>2520000</v>
      </c>
      <c r="Q78" s="55"/>
      <c r="R78" s="55"/>
      <c r="S78" s="55"/>
      <c r="T78" s="55"/>
      <c r="U78" s="55"/>
      <c r="V78" s="47">
        <f t="shared" si="26"/>
        <v>40000</v>
      </c>
      <c r="W78" s="142">
        <v>447</v>
      </c>
      <c r="X78" s="32">
        <v>20000</v>
      </c>
      <c r="Y78" s="35">
        <f t="shared" si="25"/>
        <v>8940000</v>
      </c>
      <c r="Z78" s="35">
        <f t="shared" si="8"/>
        <v>1064240000</v>
      </c>
      <c r="AA78" s="49">
        <v>0.44969999999999999</v>
      </c>
      <c r="AB78" s="115">
        <v>1503.5</v>
      </c>
      <c r="AC78" s="50">
        <f t="shared" si="19"/>
        <v>676.12395000000004</v>
      </c>
      <c r="AD78" s="29">
        <v>20000</v>
      </c>
      <c r="AE78" s="50">
        <f t="shared" si="10"/>
        <v>13522479</v>
      </c>
      <c r="AF78" s="50">
        <f t="shared" si="11"/>
        <v>1367603356.2</v>
      </c>
      <c r="AG78" s="36">
        <f t="shared" si="20"/>
        <v>0.2218211551066388</v>
      </c>
      <c r="AH78" s="37">
        <f t="shared" si="22"/>
        <v>4582479</v>
      </c>
      <c r="AI78" s="37">
        <f t="shared" si="12"/>
        <v>303363356.19999999</v>
      </c>
      <c r="AJ78" s="38">
        <v>8994</v>
      </c>
      <c r="AK78" s="119">
        <v>46269</v>
      </c>
      <c r="AL78" s="44">
        <v>8994</v>
      </c>
      <c r="AM78" s="61"/>
      <c r="AN78" s="61"/>
      <c r="AO78" s="78"/>
      <c r="AP78" s="44">
        <f t="shared" si="28"/>
        <v>0</v>
      </c>
      <c r="AQ78" s="44">
        <f t="shared" si="29"/>
        <v>0</v>
      </c>
      <c r="AR78" s="84">
        <f t="shared" si="27"/>
        <v>-40000</v>
      </c>
      <c r="AS78" s="53">
        <f t="shared" si="16"/>
        <v>0</v>
      </c>
      <c r="AT78" s="11"/>
    </row>
    <row r="79" spans="1:46" ht="44.1" customHeight="1" x14ac:dyDescent="0.3">
      <c r="A79" s="10">
        <v>80</v>
      </c>
      <c r="B79" s="69"/>
      <c r="C79" s="63"/>
      <c r="D79" s="63">
        <f t="shared" si="18"/>
        <v>2560000</v>
      </c>
      <c r="E79" s="72"/>
      <c r="F79" s="13"/>
      <c r="G79" s="5"/>
      <c r="H79" s="14">
        <f t="shared" si="2"/>
        <v>2560000</v>
      </c>
      <c r="I79" s="14"/>
      <c r="J79" s="75">
        <v>46212</v>
      </c>
      <c r="K79" s="75">
        <v>46214</v>
      </c>
      <c r="L79" s="75"/>
      <c r="M79" s="88" t="s">
        <v>172</v>
      </c>
      <c r="N79" s="15" t="s">
        <v>173</v>
      </c>
      <c r="O79" s="1">
        <v>20000</v>
      </c>
      <c r="P79" s="4">
        <f t="shared" si="3"/>
        <v>2540000</v>
      </c>
      <c r="Q79" s="55"/>
      <c r="R79" s="55"/>
      <c r="S79" s="55"/>
      <c r="T79" s="55"/>
      <c r="U79" s="55"/>
      <c r="V79" s="47">
        <f t="shared" si="26"/>
        <v>20000</v>
      </c>
      <c r="W79" s="142">
        <v>447</v>
      </c>
      <c r="X79" s="32">
        <v>20000</v>
      </c>
      <c r="Y79" s="35">
        <f t="shared" si="25"/>
        <v>8940000</v>
      </c>
      <c r="Z79" s="35">
        <f t="shared" si="8"/>
        <v>1073180000</v>
      </c>
      <c r="AA79" s="49">
        <v>0.44969999999999999</v>
      </c>
      <c r="AB79" s="115">
        <v>1507.1</v>
      </c>
      <c r="AC79" s="50">
        <f t="shared" si="19"/>
        <v>677.74286999999993</v>
      </c>
      <c r="AD79" s="29">
        <v>20000</v>
      </c>
      <c r="AE79" s="50">
        <f t="shared" si="10"/>
        <v>13554857.399999999</v>
      </c>
      <c r="AF79" s="50">
        <f t="shared" si="11"/>
        <v>1381158213.6000001</v>
      </c>
      <c r="AG79" s="36">
        <f t="shared" si="20"/>
        <v>0.22298547014194159</v>
      </c>
      <c r="AH79" s="37">
        <f t="shared" si="22"/>
        <v>4614857.3999999985</v>
      </c>
      <c r="AI79" s="37">
        <f t="shared" si="12"/>
        <v>307978213.59999996</v>
      </c>
      <c r="AJ79" s="38">
        <v>8994</v>
      </c>
      <c r="AK79" s="146"/>
      <c r="AL79" s="147"/>
      <c r="AM79" s="61"/>
      <c r="AN79" s="61"/>
      <c r="AO79" s="78"/>
      <c r="AP79" s="44">
        <f t="shared" si="28"/>
        <v>8994</v>
      </c>
      <c r="AQ79" s="44">
        <f t="shared" si="29"/>
        <v>8994</v>
      </c>
      <c r="AR79" s="17">
        <f t="shared" si="27"/>
        <v>0</v>
      </c>
      <c r="AS79" s="53">
        <f t="shared" si="16"/>
        <v>0</v>
      </c>
      <c r="AT79" s="11"/>
    </row>
    <row r="80" spans="1:46" ht="44.1" customHeight="1" x14ac:dyDescent="0.3">
      <c r="A80" s="79">
        <v>81</v>
      </c>
      <c r="B80" s="70">
        <v>46248</v>
      </c>
      <c r="C80" s="64">
        <v>40000</v>
      </c>
      <c r="D80" s="64">
        <f t="shared" si="18"/>
        <v>2600000</v>
      </c>
      <c r="E80" s="73"/>
      <c r="F80" s="40"/>
      <c r="G80" s="6"/>
      <c r="H80" s="41">
        <f t="shared" si="2"/>
        <v>2560000</v>
      </c>
      <c r="I80" s="41"/>
      <c r="J80" s="76">
        <v>46261</v>
      </c>
      <c r="K80" s="76">
        <v>46263</v>
      </c>
      <c r="L80" s="76"/>
      <c r="M80" s="89" t="s">
        <v>174</v>
      </c>
      <c r="N80" s="42" t="s">
        <v>175</v>
      </c>
      <c r="O80" s="2">
        <v>20000</v>
      </c>
      <c r="P80" s="80">
        <f t="shared" si="3"/>
        <v>2560000</v>
      </c>
      <c r="Q80" s="56"/>
      <c r="R80" s="56"/>
      <c r="S80" s="56"/>
      <c r="T80" s="56"/>
      <c r="U80" s="56"/>
      <c r="V80" s="81">
        <f t="shared" si="26"/>
        <v>0</v>
      </c>
      <c r="W80" s="92">
        <v>447</v>
      </c>
      <c r="X80" s="33">
        <v>20000</v>
      </c>
      <c r="Y80" s="34">
        <f t="shared" si="25"/>
        <v>8940000</v>
      </c>
      <c r="Z80" s="34">
        <f t="shared" si="8"/>
        <v>1082120000</v>
      </c>
      <c r="AA80" s="51">
        <v>0.44969999999999999</v>
      </c>
      <c r="AB80" s="116">
        <v>1380.3</v>
      </c>
      <c r="AC80" s="52">
        <f t="shared" si="19"/>
        <v>620.72091</v>
      </c>
      <c r="AD80" s="48">
        <v>20000</v>
      </c>
      <c r="AE80" s="52">
        <f t="shared" si="10"/>
        <v>12414418.199999999</v>
      </c>
      <c r="AF80" s="52">
        <f t="shared" si="11"/>
        <v>1393572631.8000002</v>
      </c>
      <c r="AG80" s="82">
        <f t="shared" si="20"/>
        <v>0.22349221324597501</v>
      </c>
      <c r="AH80" s="83">
        <f t="shared" si="22"/>
        <v>3474418.1999999993</v>
      </c>
      <c r="AI80" s="83">
        <f t="shared" si="12"/>
        <v>311452631.79999995</v>
      </c>
      <c r="AJ80" s="44">
        <v>8994</v>
      </c>
      <c r="AK80" s="150"/>
      <c r="AL80" s="151"/>
      <c r="AM80" s="62"/>
      <c r="AN80" s="62"/>
      <c r="AO80" s="90"/>
      <c r="AP80" s="44">
        <f t="shared" si="28"/>
        <v>8994</v>
      </c>
      <c r="AQ80" s="44">
        <f t="shared" si="29"/>
        <v>17988</v>
      </c>
      <c r="AR80" s="84">
        <f t="shared" si="27"/>
        <v>-40000</v>
      </c>
      <c r="AS80" s="85">
        <f t="shared" si="16"/>
        <v>-40000</v>
      </c>
      <c r="AT80" s="45"/>
    </row>
    <row r="81" spans="1:46" ht="44.1" customHeight="1" x14ac:dyDescent="0.3">
      <c r="A81" s="79">
        <v>82</v>
      </c>
      <c r="B81" s="70">
        <v>46303</v>
      </c>
      <c r="C81" s="64">
        <v>20000</v>
      </c>
      <c r="D81" s="64">
        <f t="shared" si="18"/>
        <v>2620000</v>
      </c>
      <c r="E81" s="73">
        <v>46303</v>
      </c>
      <c r="F81" s="40"/>
      <c r="G81" s="6">
        <v>20000</v>
      </c>
      <c r="H81" s="41">
        <f t="shared" si="2"/>
        <v>2580000</v>
      </c>
      <c r="I81" s="41"/>
      <c r="J81" s="76">
        <v>46310</v>
      </c>
      <c r="K81" s="76">
        <v>46312</v>
      </c>
      <c r="L81" s="76"/>
      <c r="M81" s="89" t="s">
        <v>176</v>
      </c>
      <c r="N81" s="42" t="s">
        <v>177</v>
      </c>
      <c r="O81" s="2">
        <v>20000</v>
      </c>
      <c r="P81" s="80">
        <f t="shared" si="3"/>
        <v>2580000</v>
      </c>
      <c r="Q81" s="56"/>
      <c r="R81" s="56"/>
      <c r="S81" s="56"/>
      <c r="T81" s="56"/>
      <c r="U81" s="56"/>
      <c r="V81" s="81">
        <f t="shared" si="26"/>
        <v>0</v>
      </c>
      <c r="W81" s="92">
        <v>447</v>
      </c>
      <c r="X81" s="33">
        <v>20000</v>
      </c>
      <c r="Y81" s="34">
        <f t="shared" si="25"/>
        <v>8940000</v>
      </c>
      <c r="Z81" s="34">
        <f t="shared" si="8"/>
        <v>1091060000</v>
      </c>
      <c r="AA81" s="51">
        <v>0.44969999999999999</v>
      </c>
      <c r="AB81" s="116">
        <v>1348.5</v>
      </c>
      <c r="AC81" s="52">
        <f t="shared" si="19"/>
        <v>606.42044999999996</v>
      </c>
      <c r="AD81" s="48">
        <v>20000</v>
      </c>
      <c r="AE81" s="52">
        <f t="shared" si="10"/>
        <v>12128409</v>
      </c>
      <c r="AF81" s="52">
        <f t="shared" si="11"/>
        <v>1405701040.8000002</v>
      </c>
      <c r="AG81" s="82">
        <f t="shared" si="20"/>
        <v>0.22383211768907452</v>
      </c>
      <c r="AH81" s="83">
        <f t="shared" si="22"/>
        <v>3188409</v>
      </c>
      <c r="AI81" s="83">
        <f t="shared" si="12"/>
        <v>314641040.79999995</v>
      </c>
      <c r="AJ81" s="44">
        <v>8994</v>
      </c>
      <c r="AK81" s="150"/>
      <c r="AL81" s="151"/>
      <c r="AM81" s="62"/>
      <c r="AN81" s="62"/>
      <c r="AO81" s="90"/>
      <c r="AP81" s="44">
        <f t="shared" si="28"/>
        <v>8994</v>
      </c>
      <c r="AQ81" s="44">
        <f t="shared" si="29"/>
        <v>26982</v>
      </c>
      <c r="AR81" s="84">
        <f t="shared" si="27"/>
        <v>0</v>
      </c>
      <c r="AS81" s="85">
        <f t="shared" si="16"/>
        <v>-40000</v>
      </c>
      <c r="AT81" s="45"/>
    </row>
    <row r="82" spans="1:46" ht="44.1" customHeight="1" thickBot="1" x14ac:dyDescent="0.35">
      <c r="A82" s="121"/>
      <c r="B82" s="122"/>
      <c r="C82" s="123"/>
      <c r="D82" s="64">
        <f t="shared" si="18"/>
        <v>2620000</v>
      </c>
      <c r="E82" s="124">
        <v>1021</v>
      </c>
      <c r="F82" s="125"/>
      <c r="G82" s="126">
        <v>60000</v>
      </c>
      <c r="H82" s="41">
        <f t="shared" si="2"/>
        <v>2640000</v>
      </c>
      <c r="I82" s="127"/>
      <c r="J82" s="128"/>
      <c r="K82" s="128"/>
      <c r="L82" s="128"/>
      <c r="M82" s="129"/>
      <c r="N82" s="143"/>
      <c r="O82" s="130"/>
      <c r="P82" s="80">
        <f t="shared" si="3"/>
        <v>2580000</v>
      </c>
      <c r="Q82" s="131"/>
      <c r="R82" s="131"/>
      <c r="S82" s="131"/>
      <c r="T82" s="131"/>
      <c r="U82" s="131"/>
      <c r="V82" s="81">
        <f t="shared" si="26"/>
        <v>60000</v>
      </c>
      <c r="W82" s="132"/>
      <c r="X82" s="133"/>
      <c r="Y82" s="134"/>
      <c r="Z82" s="34">
        <f t="shared" si="8"/>
        <v>1091060000</v>
      </c>
      <c r="AA82" s="135"/>
      <c r="AB82" s="136"/>
      <c r="AC82" s="137"/>
      <c r="AD82" s="138"/>
      <c r="AE82" s="137"/>
      <c r="AF82" s="52">
        <f t="shared" si="11"/>
        <v>1405701040.8000002</v>
      </c>
      <c r="AG82" s="82">
        <f t="shared" si="20"/>
        <v>0.22383211768907452</v>
      </c>
      <c r="AH82" s="83">
        <f t="shared" si="22"/>
        <v>0</v>
      </c>
      <c r="AI82" s="83">
        <f t="shared" si="12"/>
        <v>314641040.79999995</v>
      </c>
      <c r="AJ82" s="192"/>
      <c r="AK82" s="148"/>
      <c r="AL82" s="149"/>
      <c r="AM82" s="139"/>
      <c r="AN82" s="139"/>
      <c r="AO82" s="140"/>
      <c r="AP82" s="192"/>
      <c r="AQ82" s="192"/>
      <c r="AR82" s="84">
        <f t="shared" si="27"/>
        <v>60000</v>
      </c>
      <c r="AS82" s="85">
        <f t="shared" si="16"/>
        <v>20000</v>
      </c>
      <c r="AT82" s="141"/>
    </row>
    <row r="83" spans="1:46" s="9" customFormat="1" ht="43.15" customHeight="1" thickBot="1" x14ac:dyDescent="0.35">
      <c r="A83" s="163">
        <v>46316</v>
      </c>
      <c r="B83" s="163"/>
      <c r="C83" s="163"/>
      <c r="D83" s="111">
        <f>D82</f>
        <v>2620000</v>
      </c>
      <c r="E83" s="94"/>
      <c r="F83" s="95"/>
      <c r="G83" s="96"/>
      <c r="H83" s="96">
        <f>H82</f>
        <v>2640000</v>
      </c>
      <c r="I83" s="96"/>
      <c r="J83" s="94"/>
      <c r="K83" s="94"/>
      <c r="L83" s="94"/>
      <c r="M83" s="95"/>
      <c r="N83" s="95"/>
      <c r="O83" s="97"/>
      <c r="P83" s="97">
        <f>P82</f>
        <v>2580000</v>
      </c>
      <c r="Q83" s="97"/>
      <c r="R83" s="97"/>
      <c r="S83" s="97"/>
      <c r="T83" s="97"/>
      <c r="U83" s="97"/>
      <c r="V83" s="93">
        <f>V82</f>
        <v>60000</v>
      </c>
      <c r="W83" s="97"/>
      <c r="X83" s="97"/>
      <c r="Y83" s="98"/>
      <c r="Z83" s="98">
        <f>Z82</f>
        <v>1091060000</v>
      </c>
      <c r="AA83" s="99"/>
      <c r="AB83" s="106"/>
      <c r="AC83" s="101"/>
      <c r="AD83" s="102"/>
      <c r="AE83" s="103"/>
      <c r="AF83" s="104">
        <f>AF82</f>
        <v>1405701040.8000002</v>
      </c>
      <c r="AG83" s="112">
        <f>AG82</f>
        <v>0.22383211768907452</v>
      </c>
      <c r="AH83" s="105"/>
      <c r="AI83" s="101">
        <f>AI82</f>
        <v>314641040.79999995</v>
      </c>
      <c r="AJ83" s="100">
        <f>SUM(AJ4:AJ81)</f>
        <v>1160226</v>
      </c>
      <c r="AK83" s="144"/>
      <c r="AL83" s="145">
        <f>SUM(AL4:AL78)</f>
        <v>1133244</v>
      </c>
      <c r="AM83" s="106"/>
      <c r="AN83" s="106"/>
      <c r="AO83" s="107"/>
      <c r="AP83" s="97"/>
      <c r="AQ83" s="100">
        <f>AQ81</f>
        <v>26982</v>
      </c>
      <c r="AR83" s="97"/>
      <c r="AS83" s="108">
        <f>AS82</f>
        <v>20000</v>
      </c>
      <c r="AT83" s="109"/>
    </row>
    <row r="84" spans="1:46" x14ac:dyDescent="0.3">
      <c r="X84" s="113"/>
    </row>
    <row r="89" spans="1:46" x14ac:dyDescent="0.3">
      <c r="R89" s="110"/>
    </row>
  </sheetData>
  <mergeCells count="15">
    <mergeCell ref="A83:C83"/>
    <mergeCell ref="AR1:AS2"/>
    <mergeCell ref="AJ2:AJ3"/>
    <mergeCell ref="AA1:AF2"/>
    <mergeCell ref="AG1:AI2"/>
    <mergeCell ref="AP2:AQ2"/>
    <mergeCell ref="AJ1:AQ1"/>
    <mergeCell ref="E1:I2"/>
    <mergeCell ref="Q1:U2"/>
    <mergeCell ref="AK2:AO2"/>
    <mergeCell ref="AT1:AT3"/>
    <mergeCell ref="J1:P2"/>
    <mergeCell ref="V1:V2"/>
    <mergeCell ref="A1:D2"/>
    <mergeCell ref="W1:Z2"/>
  </mergeCells>
  <phoneticPr fontId="2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0" orientation="landscape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1153" r:id="rId4">
          <objectPr defaultSize="0" autoPict="0" r:id="rId5">
            <anchor moveWithCells="1">
              <from>
                <xdr:col>16</xdr:col>
                <xdr:colOff>428625</xdr:colOff>
                <xdr:row>45</xdr:row>
                <xdr:rowOff>85725</xdr:rowOff>
              </from>
              <to>
                <xdr:col>16</xdr:col>
                <xdr:colOff>942975</xdr:colOff>
                <xdr:row>45</xdr:row>
                <xdr:rowOff>476250</xdr:rowOff>
              </to>
            </anchor>
          </objectPr>
        </oleObject>
      </mc:Choice>
      <mc:Fallback>
        <oleObject progId="포장기 셸 개체" dvAspect="DVASPECT_ICON" shapeId="1153" r:id="rId4"/>
      </mc:Fallback>
    </mc:AlternateContent>
    <mc:AlternateContent xmlns:mc="http://schemas.openxmlformats.org/markup-compatibility/2006">
      <mc:Choice Requires="x14">
        <oleObject progId="Acrobat Document" dvAspect="DVASPECT_ICON" shapeId="1154" r:id="rId6">
          <objectPr defaultSize="0" autoPict="0" r:id="rId7">
            <anchor moveWithCells="1">
              <from>
                <xdr:col>17</xdr:col>
                <xdr:colOff>171450</xdr:colOff>
                <xdr:row>45</xdr:row>
                <xdr:rowOff>57150</xdr:rowOff>
              </from>
              <to>
                <xdr:col>17</xdr:col>
                <xdr:colOff>723900</xdr:colOff>
                <xdr:row>45</xdr:row>
                <xdr:rowOff>476250</xdr:rowOff>
              </to>
            </anchor>
          </objectPr>
        </oleObject>
      </mc:Choice>
      <mc:Fallback>
        <oleObject progId="Acrobat Document" dvAspect="DVASPECT_ICON" shapeId="1154" r:id="rId6"/>
      </mc:Fallback>
    </mc:AlternateContent>
    <mc:AlternateContent xmlns:mc="http://schemas.openxmlformats.org/markup-compatibility/2006">
      <mc:Choice Requires="x14">
        <oleObject progId="Acrobat Document" dvAspect="DVASPECT_ICON" shapeId="1155" r:id="rId8">
          <objectPr defaultSize="0" autoPict="0" r:id="rId9">
            <anchor moveWithCells="1">
              <from>
                <xdr:col>18</xdr:col>
                <xdr:colOff>238125</xdr:colOff>
                <xdr:row>45</xdr:row>
                <xdr:rowOff>66675</xdr:rowOff>
              </from>
              <to>
                <xdr:col>18</xdr:col>
                <xdr:colOff>790575</xdr:colOff>
                <xdr:row>45</xdr:row>
                <xdr:rowOff>476250</xdr:rowOff>
              </to>
            </anchor>
          </objectPr>
        </oleObject>
      </mc:Choice>
      <mc:Fallback>
        <oleObject progId="Acrobat Document" dvAspect="DVASPECT_ICON" shapeId="1155" r:id="rId8"/>
      </mc:Fallback>
    </mc:AlternateContent>
    <mc:AlternateContent xmlns:mc="http://schemas.openxmlformats.org/markup-compatibility/2006">
      <mc:Choice Requires="x14">
        <oleObject progId="Acrobat Document" dvAspect="DVASPECT_ICON" shapeId="1156" r:id="rId10">
          <objectPr defaultSize="0" autoPict="0" r:id="rId11">
            <anchor moveWithCells="1">
              <from>
                <xdr:col>19</xdr:col>
                <xdr:colOff>190500</xdr:colOff>
                <xdr:row>45</xdr:row>
                <xdr:rowOff>66675</xdr:rowOff>
              </from>
              <to>
                <xdr:col>19</xdr:col>
                <xdr:colOff>733425</xdr:colOff>
                <xdr:row>45</xdr:row>
                <xdr:rowOff>476250</xdr:rowOff>
              </to>
            </anchor>
          </objectPr>
        </oleObject>
      </mc:Choice>
      <mc:Fallback>
        <oleObject progId="Acrobat Document" dvAspect="DVASPECT_ICON" shapeId="1156" r:id="rId10"/>
      </mc:Fallback>
    </mc:AlternateContent>
    <mc:AlternateContent xmlns:mc="http://schemas.openxmlformats.org/markup-compatibility/2006">
      <mc:Choice Requires="x14">
        <oleObject progId="포장기 셸 개체" dvAspect="DVASPECT_ICON" shapeId="1157" r:id="rId12">
          <objectPr defaultSize="0" autoPict="0" r:id="rId13">
            <anchor moveWithCells="1">
              <from>
                <xdr:col>16</xdr:col>
                <xdr:colOff>428625</xdr:colOff>
                <xdr:row>46</xdr:row>
                <xdr:rowOff>85725</xdr:rowOff>
              </from>
              <to>
                <xdr:col>16</xdr:col>
                <xdr:colOff>914400</xdr:colOff>
                <xdr:row>46</xdr:row>
                <xdr:rowOff>438150</xdr:rowOff>
              </to>
            </anchor>
          </objectPr>
        </oleObject>
      </mc:Choice>
      <mc:Fallback>
        <oleObject progId="포장기 셸 개체" dvAspect="DVASPECT_ICON" shapeId="1157" r:id="rId12"/>
      </mc:Fallback>
    </mc:AlternateContent>
    <mc:AlternateContent xmlns:mc="http://schemas.openxmlformats.org/markup-compatibility/2006">
      <mc:Choice Requires="x14">
        <oleObject progId="Acrobat Document" dvAspect="DVASPECT_ICON" shapeId="1158" r:id="rId14">
          <objectPr defaultSize="0" autoPict="0" r:id="rId15">
            <anchor moveWithCells="1">
              <from>
                <xdr:col>17</xdr:col>
                <xdr:colOff>133350</xdr:colOff>
                <xdr:row>46</xdr:row>
                <xdr:rowOff>57150</xdr:rowOff>
              </from>
              <to>
                <xdr:col>17</xdr:col>
                <xdr:colOff>733425</xdr:colOff>
                <xdr:row>46</xdr:row>
                <xdr:rowOff>495300</xdr:rowOff>
              </to>
            </anchor>
          </objectPr>
        </oleObject>
      </mc:Choice>
      <mc:Fallback>
        <oleObject progId="Acrobat Document" dvAspect="DVASPECT_ICON" shapeId="1158" r:id="rId14"/>
      </mc:Fallback>
    </mc:AlternateContent>
    <mc:AlternateContent xmlns:mc="http://schemas.openxmlformats.org/markup-compatibility/2006">
      <mc:Choice Requires="x14">
        <oleObject progId="Acrobat Document" dvAspect="DVASPECT_ICON" shapeId="1160" r:id="rId16">
          <objectPr defaultSize="0" autoPict="0" r:id="rId17">
            <anchor moveWithCells="1">
              <from>
                <xdr:col>18</xdr:col>
                <xdr:colOff>209550</xdr:colOff>
                <xdr:row>46</xdr:row>
                <xdr:rowOff>57150</xdr:rowOff>
              </from>
              <to>
                <xdr:col>18</xdr:col>
                <xdr:colOff>781050</xdr:colOff>
                <xdr:row>46</xdr:row>
                <xdr:rowOff>476250</xdr:rowOff>
              </to>
            </anchor>
          </objectPr>
        </oleObject>
      </mc:Choice>
      <mc:Fallback>
        <oleObject progId="Acrobat Document" dvAspect="DVASPECT_ICON" shapeId="1160" r:id="rId16"/>
      </mc:Fallback>
    </mc:AlternateContent>
    <mc:AlternateContent xmlns:mc="http://schemas.openxmlformats.org/markup-compatibility/2006">
      <mc:Choice Requires="x14">
        <oleObject progId="Acrobat Document" dvAspect="DVASPECT_ICON" shapeId="1161" r:id="rId18">
          <objectPr defaultSize="0" autoPict="0" r:id="rId19">
            <anchor moveWithCells="1">
              <from>
                <xdr:col>19</xdr:col>
                <xdr:colOff>209550</xdr:colOff>
                <xdr:row>46</xdr:row>
                <xdr:rowOff>57150</xdr:rowOff>
              </from>
              <to>
                <xdr:col>19</xdr:col>
                <xdr:colOff>762000</xdr:colOff>
                <xdr:row>46</xdr:row>
                <xdr:rowOff>476250</xdr:rowOff>
              </to>
            </anchor>
          </objectPr>
        </oleObject>
      </mc:Choice>
      <mc:Fallback>
        <oleObject progId="Acrobat Document" dvAspect="DVASPECT_ICON" shapeId="1161" r:id="rId18"/>
      </mc:Fallback>
    </mc:AlternateContent>
    <mc:AlternateContent xmlns:mc="http://schemas.openxmlformats.org/markup-compatibility/2006">
      <mc:Choice Requires="x14">
        <oleObject progId="포장기 셸 개체" dvAspect="DVASPECT_ICON" shapeId="1162" r:id="rId20">
          <objectPr defaultSize="0" autoPict="0" r:id="rId21">
            <anchor moveWithCells="1">
              <from>
                <xdr:col>16</xdr:col>
                <xdr:colOff>438150</xdr:colOff>
                <xdr:row>47</xdr:row>
                <xdr:rowOff>85725</xdr:rowOff>
              </from>
              <to>
                <xdr:col>16</xdr:col>
                <xdr:colOff>942975</xdr:colOff>
                <xdr:row>47</xdr:row>
                <xdr:rowOff>457200</xdr:rowOff>
              </to>
            </anchor>
          </objectPr>
        </oleObject>
      </mc:Choice>
      <mc:Fallback>
        <oleObject progId="포장기 셸 개체" dvAspect="DVASPECT_ICON" shapeId="1162" r:id="rId20"/>
      </mc:Fallback>
    </mc:AlternateContent>
    <mc:AlternateContent xmlns:mc="http://schemas.openxmlformats.org/markup-compatibility/2006">
      <mc:Choice Requires="x14">
        <oleObject progId="Acrobat Document" dvAspect="DVASPECT_ICON" shapeId="1163" r:id="rId22">
          <objectPr defaultSize="0" autoPict="0" r:id="rId23">
            <anchor moveWithCells="1">
              <from>
                <xdr:col>17</xdr:col>
                <xdr:colOff>209550</xdr:colOff>
                <xdr:row>47</xdr:row>
                <xdr:rowOff>85725</xdr:rowOff>
              </from>
              <to>
                <xdr:col>17</xdr:col>
                <xdr:colOff>723900</xdr:colOff>
                <xdr:row>47</xdr:row>
                <xdr:rowOff>476250</xdr:rowOff>
              </to>
            </anchor>
          </objectPr>
        </oleObject>
      </mc:Choice>
      <mc:Fallback>
        <oleObject progId="Acrobat Document" dvAspect="DVASPECT_ICON" shapeId="1163" r:id="rId22"/>
      </mc:Fallback>
    </mc:AlternateContent>
    <mc:AlternateContent xmlns:mc="http://schemas.openxmlformats.org/markup-compatibility/2006">
      <mc:Choice Requires="x14">
        <oleObject progId="Acrobat Document" dvAspect="DVASPECT_ICON" shapeId="1164" r:id="rId24">
          <objectPr defaultSize="0" autoPict="0" r:id="rId25">
            <anchor moveWithCells="1">
              <from>
                <xdr:col>18</xdr:col>
                <xdr:colOff>190500</xdr:colOff>
                <xdr:row>47</xdr:row>
                <xdr:rowOff>57150</xdr:rowOff>
              </from>
              <to>
                <xdr:col>18</xdr:col>
                <xdr:colOff>742950</xdr:colOff>
                <xdr:row>47</xdr:row>
                <xdr:rowOff>476250</xdr:rowOff>
              </to>
            </anchor>
          </objectPr>
        </oleObject>
      </mc:Choice>
      <mc:Fallback>
        <oleObject progId="Acrobat Document" dvAspect="DVASPECT_ICON" shapeId="1164" r:id="rId24"/>
      </mc:Fallback>
    </mc:AlternateContent>
    <mc:AlternateContent xmlns:mc="http://schemas.openxmlformats.org/markup-compatibility/2006">
      <mc:Choice Requires="x14">
        <oleObject progId="Acrobat Document" dvAspect="DVASPECT_ICON" shapeId="1165" r:id="rId26">
          <objectPr defaultSize="0" autoPict="0" r:id="rId27">
            <anchor moveWithCells="1">
              <from>
                <xdr:col>19</xdr:col>
                <xdr:colOff>190500</xdr:colOff>
                <xdr:row>47</xdr:row>
                <xdr:rowOff>66675</xdr:rowOff>
              </from>
              <to>
                <xdr:col>19</xdr:col>
                <xdr:colOff>781050</xdr:colOff>
                <xdr:row>47</xdr:row>
                <xdr:rowOff>504825</xdr:rowOff>
              </to>
            </anchor>
          </objectPr>
        </oleObject>
      </mc:Choice>
      <mc:Fallback>
        <oleObject progId="Acrobat Document" dvAspect="DVASPECT_ICON" shapeId="1165" r:id="rId26"/>
      </mc:Fallback>
    </mc:AlternateContent>
    <mc:AlternateContent xmlns:mc="http://schemas.openxmlformats.org/markup-compatibility/2006">
      <mc:Choice Requires="x14">
        <oleObject progId="포장기 셸 개체" dvAspect="DVASPECT_ICON" shapeId="1166" r:id="rId28">
          <objectPr defaultSize="0" autoPict="0" r:id="rId29">
            <anchor moveWithCells="1">
              <from>
                <xdr:col>16</xdr:col>
                <xdr:colOff>400050</xdr:colOff>
                <xdr:row>48</xdr:row>
                <xdr:rowOff>57150</xdr:rowOff>
              </from>
              <to>
                <xdr:col>16</xdr:col>
                <xdr:colOff>952500</xdr:colOff>
                <xdr:row>48</xdr:row>
                <xdr:rowOff>476250</xdr:rowOff>
              </to>
            </anchor>
          </objectPr>
        </oleObject>
      </mc:Choice>
      <mc:Fallback>
        <oleObject progId="포장기 셸 개체" dvAspect="DVASPECT_ICON" shapeId="1166" r:id="rId28"/>
      </mc:Fallback>
    </mc:AlternateContent>
    <mc:AlternateContent xmlns:mc="http://schemas.openxmlformats.org/markup-compatibility/2006">
      <mc:Choice Requires="x14">
        <oleObject progId="Acrobat Document" dvAspect="DVASPECT_ICON" shapeId="1167" r:id="rId30">
          <objectPr defaultSize="0" autoPict="0" r:id="rId31">
            <anchor moveWithCells="1">
              <from>
                <xdr:col>17</xdr:col>
                <xdr:colOff>190500</xdr:colOff>
                <xdr:row>48</xdr:row>
                <xdr:rowOff>85725</xdr:rowOff>
              </from>
              <to>
                <xdr:col>17</xdr:col>
                <xdr:colOff>714375</xdr:colOff>
                <xdr:row>48</xdr:row>
                <xdr:rowOff>476250</xdr:rowOff>
              </to>
            </anchor>
          </objectPr>
        </oleObject>
      </mc:Choice>
      <mc:Fallback>
        <oleObject progId="Acrobat Document" dvAspect="DVASPECT_ICON" shapeId="1167" r:id="rId30"/>
      </mc:Fallback>
    </mc:AlternateContent>
    <mc:AlternateContent xmlns:mc="http://schemas.openxmlformats.org/markup-compatibility/2006">
      <mc:Choice Requires="x14">
        <oleObject progId="Acrobat Document" dvAspect="DVASPECT_ICON" shapeId="1168" r:id="rId32">
          <objectPr defaultSize="0" autoPict="0" r:id="rId33">
            <anchor moveWithCells="1">
              <from>
                <xdr:col>18</xdr:col>
                <xdr:colOff>190500</xdr:colOff>
                <xdr:row>48</xdr:row>
                <xdr:rowOff>57150</xdr:rowOff>
              </from>
              <to>
                <xdr:col>18</xdr:col>
                <xdr:colOff>762000</xdr:colOff>
                <xdr:row>48</xdr:row>
                <xdr:rowOff>476250</xdr:rowOff>
              </to>
            </anchor>
          </objectPr>
        </oleObject>
      </mc:Choice>
      <mc:Fallback>
        <oleObject progId="Acrobat Document" dvAspect="DVASPECT_ICON" shapeId="1168" r:id="rId32"/>
      </mc:Fallback>
    </mc:AlternateContent>
    <mc:AlternateContent xmlns:mc="http://schemas.openxmlformats.org/markup-compatibility/2006">
      <mc:Choice Requires="x14">
        <oleObject progId="Acrobat Document" dvAspect="DVASPECT_ICON" shapeId="1169" r:id="rId34">
          <objectPr defaultSize="0" autoPict="0" r:id="rId35">
            <anchor moveWithCells="1">
              <from>
                <xdr:col>19</xdr:col>
                <xdr:colOff>190500</xdr:colOff>
                <xdr:row>48</xdr:row>
                <xdr:rowOff>57150</xdr:rowOff>
              </from>
              <to>
                <xdr:col>19</xdr:col>
                <xdr:colOff>790575</xdr:colOff>
                <xdr:row>48</xdr:row>
                <xdr:rowOff>504825</xdr:rowOff>
              </to>
            </anchor>
          </objectPr>
        </oleObject>
      </mc:Choice>
      <mc:Fallback>
        <oleObject progId="Acrobat Document" dvAspect="DVASPECT_ICON" shapeId="1169" r:id="rId34"/>
      </mc:Fallback>
    </mc:AlternateContent>
    <mc:AlternateContent xmlns:mc="http://schemas.openxmlformats.org/markup-compatibility/2006">
      <mc:Choice Requires="x14">
        <oleObject progId="포장기 셸 개체" dvAspect="DVASPECT_ICON" shapeId="1170" r:id="rId36">
          <objectPr defaultSize="0" autoPict="0" r:id="rId37">
            <anchor moveWithCells="1">
              <from>
                <xdr:col>16</xdr:col>
                <xdr:colOff>419100</xdr:colOff>
                <xdr:row>49</xdr:row>
                <xdr:rowOff>57150</xdr:rowOff>
              </from>
              <to>
                <xdr:col>16</xdr:col>
                <xdr:colOff>933450</xdr:colOff>
                <xdr:row>49</xdr:row>
                <xdr:rowOff>438150</xdr:rowOff>
              </to>
            </anchor>
          </objectPr>
        </oleObject>
      </mc:Choice>
      <mc:Fallback>
        <oleObject progId="포장기 셸 개체" dvAspect="DVASPECT_ICON" shapeId="1170" r:id="rId36"/>
      </mc:Fallback>
    </mc:AlternateContent>
    <mc:AlternateContent xmlns:mc="http://schemas.openxmlformats.org/markup-compatibility/2006">
      <mc:Choice Requires="x14">
        <oleObject progId="Acrobat Document" dvAspect="DVASPECT_ICON" shapeId="1171" r:id="rId38">
          <objectPr defaultSize="0" autoPict="0" r:id="rId39">
            <anchor moveWithCells="1">
              <from>
                <xdr:col>17</xdr:col>
                <xdr:colOff>238125</xdr:colOff>
                <xdr:row>49</xdr:row>
                <xdr:rowOff>57150</xdr:rowOff>
              </from>
              <to>
                <xdr:col>17</xdr:col>
                <xdr:colOff>742950</xdr:colOff>
                <xdr:row>49</xdr:row>
                <xdr:rowOff>438150</xdr:rowOff>
              </to>
            </anchor>
          </objectPr>
        </oleObject>
      </mc:Choice>
      <mc:Fallback>
        <oleObject progId="Acrobat Document" dvAspect="DVASPECT_ICON" shapeId="1171" r:id="rId38"/>
      </mc:Fallback>
    </mc:AlternateContent>
    <mc:AlternateContent xmlns:mc="http://schemas.openxmlformats.org/markup-compatibility/2006">
      <mc:Choice Requires="x14">
        <oleObject progId="Acrobat Document" dvAspect="DVASPECT_ICON" shapeId="1172" r:id="rId40">
          <objectPr defaultSize="0" autoPict="0" r:id="rId41">
            <anchor moveWithCells="1">
              <from>
                <xdr:col>18</xdr:col>
                <xdr:colOff>190500</xdr:colOff>
                <xdr:row>49</xdr:row>
                <xdr:rowOff>66675</xdr:rowOff>
              </from>
              <to>
                <xdr:col>18</xdr:col>
                <xdr:colOff>733425</xdr:colOff>
                <xdr:row>49</xdr:row>
                <xdr:rowOff>476250</xdr:rowOff>
              </to>
            </anchor>
          </objectPr>
        </oleObject>
      </mc:Choice>
      <mc:Fallback>
        <oleObject progId="Acrobat Document" dvAspect="DVASPECT_ICON" shapeId="1172" r:id="rId40"/>
      </mc:Fallback>
    </mc:AlternateContent>
    <mc:AlternateContent xmlns:mc="http://schemas.openxmlformats.org/markup-compatibility/2006">
      <mc:Choice Requires="x14">
        <oleObject progId="Acrobat Document" dvAspect="DVASPECT_ICON" shapeId="1173" r:id="rId42">
          <objectPr defaultSize="0" autoPict="0" r:id="rId43">
            <anchor moveWithCells="1">
              <from>
                <xdr:col>19</xdr:col>
                <xdr:colOff>180975</xdr:colOff>
                <xdr:row>49</xdr:row>
                <xdr:rowOff>57150</xdr:rowOff>
              </from>
              <to>
                <xdr:col>19</xdr:col>
                <xdr:colOff>742950</xdr:colOff>
                <xdr:row>49</xdr:row>
                <xdr:rowOff>476250</xdr:rowOff>
              </to>
            </anchor>
          </objectPr>
        </oleObject>
      </mc:Choice>
      <mc:Fallback>
        <oleObject progId="Acrobat Document" dvAspect="DVASPECT_ICON" shapeId="1173" r:id="rId42"/>
      </mc:Fallback>
    </mc:AlternateContent>
    <mc:AlternateContent xmlns:mc="http://schemas.openxmlformats.org/markup-compatibility/2006">
      <mc:Choice Requires="x14">
        <oleObject progId="포장기 셸 개체" dvAspect="DVASPECT_ICON" shapeId="1174" r:id="rId44">
          <objectPr defaultSize="0" autoPict="0" r:id="rId45">
            <anchor moveWithCells="1">
              <from>
                <xdr:col>16</xdr:col>
                <xdr:colOff>390525</xdr:colOff>
                <xdr:row>50</xdr:row>
                <xdr:rowOff>57150</xdr:rowOff>
              </from>
              <to>
                <xdr:col>16</xdr:col>
                <xdr:colOff>962025</xdr:colOff>
                <xdr:row>50</xdr:row>
                <xdr:rowOff>485775</xdr:rowOff>
              </to>
            </anchor>
          </objectPr>
        </oleObject>
      </mc:Choice>
      <mc:Fallback>
        <oleObject progId="포장기 셸 개체" dvAspect="DVASPECT_ICON" shapeId="1174" r:id="rId44"/>
      </mc:Fallback>
    </mc:AlternateContent>
    <mc:AlternateContent xmlns:mc="http://schemas.openxmlformats.org/markup-compatibility/2006">
      <mc:Choice Requires="x14">
        <oleObject progId="Acrobat Document" dvAspect="DVASPECT_ICON" shapeId="1175" r:id="rId46">
          <objectPr defaultSize="0" autoPict="0" r:id="rId47">
            <anchor moveWithCells="1">
              <from>
                <xdr:col>17</xdr:col>
                <xdr:colOff>238125</xdr:colOff>
                <xdr:row>50</xdr:row>
                <xdr:rowOff>57150</xdr:rowOff>
              </from>
              <to>
                <xdr:col>17</xdr:col>
                <xdr:colOff>771525</xdr:colOff>
                <xdr:row>50</xdr:row>
                <xdr:rowOff>457200</xdr:rowOff>
              </to>
            </anchor>
          </objectPr>
        </oleObject>
      </mc:Choice>
      <mc:Fallback>
        <oleObject progId="Acrobat Document" dvAspect="DVASPECT_ICON" shapeId="1175" r:id="rId46"/>
      </mc:Fallback>
    </mc:AlternateContent>
    <mc:AlternateContent xmlns:mc="http://schemas.openxmlformats.org/markup-compatibility/2006">
      <mc:Choice Requires="x14">
        <oleObject progId="Acrobat Document" dvAspect="DVASPECT_ICON" shapeId="1176" r:id="rId48">
          <objectPr defaultSize="0" autoPict="0" r:id="rId49">
            <anchor moveWithCells="1">
              <from>
                <xdr:col>18</xdr:col>
                <xdr:colOff>190500</xdr:colOff>
                <xdr:row>50</xdr:row>
                <xdr:rowOff>85725</xdr:rowOff>
              </from>
              <to>
                <xdr:col>18</xdr:col>
                <xdr:colOff>733425</xdr:colOff>
                <xdr:row>50</xdr:row>
                <xdr:rowOff>485775</xdr:rowOff>
              </to>
            </anchor>
          </objectPr>
        </oleObject>
      </mc:Choice>
      <mc:Fallback>
        <oleObject progId="Acrobat Document" dvAspect="DVASPECT_ICON" shapeId="1176" r:id="rId48"/>
      </mc:Fallback>
    </mc:AlternateContent>
    <mc:AlternateContent xmlns:mc="http://schemas.openxmlformats.org/markup-compatibility/2006">
      <mc:Choice Requires="x14">
        <oleObject progId="Acrobat Document" dvAspect="DVASPECT_ICON" shapeId="1177" r:id="rId50">
          <objectPr defaultSize="0" autoPict="0" r:id="rId51">
            <anchor moveWithCells="1">
              <from>
                <xdr:col>19</xdr:col>
                <xdr:colOff>171450</xdr:colOff>
                <xdr:row>50</xdr:row>
                <xdr:rowOff>66675</xdr:rowOff>
              </from>
              <to>
                <xdr:col>19</xdr:col>
                <xdr:colOff>704850</xdr:colOff>
                <xdr:row>50</xdr:row>
                <xdr:rowOff>476250</xdr:rowOff>
              </to>
            </anchor>
          </objectPr>
        </oleObject>
      </mc:Choice>
      <mc:Fallback>
        <oleObject progId="Acrobat Document" dvAspect="DVASPECT_ICON" shapeId="1177" r:id="rId50"/>
      </mc:Fallback>
    </mc:AlternateContent>
    <mc:AlternateContent xmlns:mc="http://schemas.openxmlformats.org/markup-compatibility/2006">
      <mc:Choice Requires="x14">
        <oleObject progId="포장기 셸 개체" dvAspect="DVASPECT_ICON" shapeId="1178" r:id="rId52">
          <objectPr defaultSize="0" autoPict="0" r:id="rId53">
            <anchor moveWithCells="1">
              <from>
                <xdr:col>16</xdr:col>
                <xdr:colOff>438150</xdr:colOff>
                <xdr:row>51</xdr:row>
                <xdr:rowOff>114300</xdr:rowOff>
              </from>
              <to>
                <xdr:col>16</xdr:col>
                <xdr:colOff>923925</xdr:colOff>
                <xdr:row>51</xdr:row>
                <xdr:rowOff>476250</xdr:rowOff>
              </to>
            </anchor>
          </objectPr>
        </oleObject>
      </mc:Choice>
      <mc:Fallback>
        <oleObject progId="포장기 셸 개체" dvAspect="DVASPECT_ICON" shapeId="1178" r:id="rId52"/>
      </mc:Fallback>
    </mc:AlternateContent>
    <mc:AlternateContent xmlns:mc="http://schemas.openxmlformats.org/markup-compatibility/2006">
      <mc:Choice Requires="x14">
        <oleObject progId="Acrobat Document" dvAspect="DVASPECT_ICON" shapeId="1179" r:id="rId54">
          <objectPr defaultSize="0" autoPict="0" r:id="rId55">
            <anchor moveWithCells="1">
              <from>
                <xdr:col>17</xdr:col>
                <xdr:colOff>180975</xdr:colOff>
                <xdr:row>51</xdr:row>
                <xdr:rowOff>66675</xdr:rowOff>
              </from>
              <to>
                <xdr:col>17</xdr:col>
                <xdr:colOff>742950</xdr:colOff>
                <xdr:row>51</xdr:row>
                <xdr:rowOff>495300</xdr:rowOff>
              </to>
            </anchor>
          </objectPr>
        </oleObject>
      </mc:Choice>
      <mc:Fallback>
        <oleObject progId="Acrobat Document" dvAspect="DVASPECT_ICON" shapeId="1179" r:id="rId54"/>
      </mc:Fallback>
    </mc:AlternateContent>
    <mc:AlternateContent xmlns:mc="http://schemas.openxmlformats.org/markup-compatibility/2006">
      <mc:Choice Requires="x14">
        <oleObject progId="Acrobat Document" dvAspect="DVASPECT_ICON" shapeId="1180" r:id="rId56">
          <objectPr defaultSize="0" autoPict="0" r:id="rId57">
            <anchor moveWithCells="1">
              <from>
                <xdr:col>18</xdr:col>
                <xdr:colOff>171450</xdr:colOff>
                <xdr:row>51</xdr:row>
                <xdr:rowOff>57150</xdr:rowOff>
              </from>
              <to>
                <xdr:col>18</xdr:col>
                <xdr:colOff>742950</xdr:colOff>
                <xdr:row>51</xdr:row>
                <xdr:rowOff>485775</xdr:rowOff>
              </to>
            </anchor>
          </objectPr>
        </oleObject>
      </mc:Choice>
      <mc:Fallback>
        <oleObject progId="Acrobat Document" dvAspect="DVASPECT_ICON" shapeId="1180" r:id="rId56"/>
      </mc:Fallback>
    </mc:AlternateContent>
    <mc:AlternateContent xmlns:mc="http://schemas.openxmlformats.org/markup-compatibility/2006">
      <mc:Choice Requires="x14">
        <oleObject progId="Acrobat Document" dvAspect="DVASPECT_ICON" shapeId="1181" r:id="rId58">
          <objectPr defaultSize="0" autoPict="0" r:id="rId59">
            <anchor moveWithCells="1">
              <from>
                <xdr:col>19</xdr:col>
                <xdr:colOff>180975</xdr:colOff>
                <xdr:row>51</xdr:row>
                <xdr:rowOff>85725</xdr:rowOff>
              </from>
              <to>
                <xdr:col>19</xdr:col>
                <xdr:colOff>723900</xdr:colOff>
                <xdr:row>51</xdr:row>
                <xdr:rowOff>485775</xdr:rowOff>
              </to>
            </anchor>
          </objectPr>
        </oleObject>
      </mc:Choice>
      <mc:Fallback>
        <oleObject progId="Acrobat Document" dvAspect="DVASPECT_ICON" shapeId="1181" r:id="rId58"/>
      </mc:Fallback>
    </mc:AlternateContent>
    <mc:AlternateContent xmlns:mc="http://schemas.openxmlformats.org/markup-compatibility/2006">
      <mc:Choice Requires="x14">
        <oleObject progId="포장기 셸 개체" dvAspect="DVASPECT_ICON" shapeId="1182" r:id="rId60">
          <objectPr defaultSize="0" autoPict="0" r:id="rId61">
            <anchor moveWithCells="1">
              <from>
                <xdr:col>16</xdr:col>
                <xdr:colOff>390525</xdr:colOff>
                <xdr:row>52</xdr:row>
                <xdr:rowOff>66675</xdr:rowOff>
              </from>
              <to>
                <xdr:col>16</xdr:col>
                <xdr:colOff>962025</xdr:colOff>
                <xdr:row>52</xdr:row>
                <xdr:rowOff>495300</xdr:rowOff>
              </to>
            </anchor>
          </objectPr>
        </oleObject>
      </mc:Choice>
      <mc:Fallback>
        <oleObject progId="포장기 셸 개체" dvAspect="DVASPECT_ICON" shapeId="1182" r:id="rId60"/>
      </mc:Fallback>
    </mc:AlternateContent>
    <mc:AlternateContent xmlns:mc="http://schemas.openxmlformats.org/markup-compatibility/2006">
      <mc:Choice Requires="x14">
        <oleObject progId="Acrobat Document" dvAspect="DVASPECT_ICON" shapeId="1183" r:id="rId62">
          <objectPr defaultSize="0" autoPict="0" r:id="rId63">
            <anchor moveWithCells="1">
              <from>
                <xdr:col>17</xdr:col>
                <xdr:colOff>133350</xdr:colOff>
                <xdr:row>52</xdr:row>
                <xdr:rowOff>28575</xdr:rowOff>
              </from>
              <to>
                <xdr:col>17</xdr:col>
                <xdr:colOff>781050</xdr:colOff>
                <xdr:row>52</xdr:row>
                <xdr:rowOff>514350</xdr:rowOff>
              </to>
            </anchor>
          </objectPr>
        </oleObject>
      </mc:Choice>
      <mc:Fallback>
        <oleObject progId="Acrobat Document" dvAspect="DVASPECT_ICON" shapeId="1183" r:id="rId62"/>
      </mc:Fallback>
    </mc:AlternateContent>
    <mc:AlternateContent xmlns:mc="http://schemas.openxmlformats.org/markup-compatibility/2006">
      <mc:Choice Requires="x14">
        <oleObject progId="Acrobat Document" dvAspect="DVASPECT_ICON" shapeId="1184" r:id="rId64">
          <objectPr defaultSize="0" autoPict="0" r:id="rId65">
            <anchor moveWithCells="1">
              <from>
                <xdr:col>18</xdr:col>
                <xdr:colOff>152400</xdr:colOff>
                <xdr:row>52</xdr:row>
                <xdr:rowOff>57150</xdr:rowOff>
              </from>
              <to>
                <xdr:col>18</xdr:col>
                <xdr:colOff>742950</xdr:colOff>
                <xdr:row>52</xdr:row>
                <xdr:rowOff>495300</xdr:rowOff>
              </to>
            </anchor>
          </objectPr>
        </oleObject>
      </mc:Choice>
      <mc:Fallback>
        <oleObject progId="Acrobat Document" dvAspect="DVASPECT_ICON" shapeId="1184" r:id="rId64"/>
      </mc:Fallback>
    </mc:AlternateContent>
    <mc:AlternateContent xmlns:mc="http://schemas.openxmlformats.org/markup-compatibility/2006">
      <mc:Choice Requires="x14">
        <oleObject progId="Acrobat Document" dvAspect="DVASPECT_ICON" shapeId="1185" r:id="rId66">
          <objectPr defaultSize="0" autoPict="0" r:id="rId67">
            <anchor moveWithCells="1">
              <from>
                <xdr:col>19</xdr:col>
                <xdr:colOff>180975</xdr:colOff>
                <xdr:row>52</xdr:row>
                <xdr:rowOff>38100</xdr:rowOff>
              </from>
              <to>
                <xdr:col>19</xdr:col>
                <xdr:colOff>771525</xdr:colOff>
                <xdr:row>52</xdr:row>
                <xdr:rowOff>485775</xdr:rowOff>
              </to>
            </anchor>
          </objectPr>
        </oleObject>
      </mc:Choice>
      <mc:Fallback>
        <oleObject progId="Acrobat Document" dvAspect="DVASPECT_ICON" shapeId="1185" r:id="rId66"/>
      </mc:Fallback>
    </mc:AlternateContent>
    <mc:AlternateContent xmlns:mc="http://schemas.openxmlformats.org/markup-compatibility/2006">
      <mc:Choice Requires="x14">
        <oleObject progId="포장기 셸 개체" dvAspect="DVASPECT_ICON" shapeId="1186" r:id="rId68">
          <objectPr defaultSize="0" autoPict="0" r:id="rId69">
            <anchor moveWithCells="1">
              <from>
                <xdr:col>16</xdr:col>
                <xdr:colOff>400050</xdr:colOff>
                <xdr:row>53</xdr:row>
                <xdr:rowOff>57150</xdr:rowOff>
              </from>
              <to>
                <xdr:col>16</xdr:col>
                <xdr:colOff>971550</xdr:colOff>
                <xdr:row>53</xdr:row>
                <xdr:rowOff>476250</xdr:rowOff>
              </to>
            </anchor>
          </objectPr>
        </oleObject>
      </mc:Choice>
      <mc:Fallback>
        <oleObject progId="포장기 셸 개체" dvAspect="DVASPECT_ICON" shapeId="1186" r:id="rId68"/>
      </mc:Fallback>
    </mc:AlternateContent>
    <mc:AlternateContent xmlns:mc="http://schemas.openxmlformats.org/markup-compatibility/2006">
      <mc:Choice Requires="x14">
        <oleObject progId="Acrobat Document" dvAspect="DVASPECT_ICON" shapeId="1187" r:id="rId70">
          <objectPr defaultSize="0" autoPict="0" r:id="rId71">
            <anchor moveWithCells="1">
              <from>
                <xdr:col>17</xdr:col>
                <xdr:colOff>171450</xdr:colOff>
                <xdr:row>53</xdr:row>
                <xdr:rowOff>57150</xdr:rowOff>
              </from>
              <to>
                <xdr:col>17</xdr:col>
                <xdr:colOff>781050</xdr:colOff>
                <xdr:row>53</xdr:row>
                <xdr:rowOff>514350</xdr:rowOff>
              </to>
            </anchor>
          </objectPr>
        </oleObject>
      </mc:Choice>
      <mc:Fallback>
        <oleObject progId="Acrobat Document" dvAspect="DVASPECT_ICON" shapeId="1187" r:id="rId70"/>
      </mc:Fallback>
    </mc:AlternateContent>
    <mc:AlternateContent xmlns:mc="http://schemas.openxmlformats.org/markup-compatibility/2006">
      <mc:Choice Requires="x14">
        <oleObject progId="Acrobat Document" dvAspect="DVASPECT_ICON" shapeId="1188" r:id="rId72">
          <objectPr defaultSize="0" autoPict="0" r:id="rId73">
            <anchor moveWithCells="1">
              <from>
                <xdr:col>18</xdr:col>
                <xdr:colOff>190500</xdr:colOff>
                <xdr:row>53</xdr:row>
                <xdr:rowOff>57150</xdr:rowOff>
              </from>
              <to>
                <xdr:col>18</xdr:col>
                <xdr:colOff>781050</xdr:colOff>
                <xdr:row>53</xdr:row>
                <xdr:rowOff>485775</xdr:rowOff>
              </to>
            </anchor>
          </objectPr>
        </oleObject>
      </mc:Choice>
      <mc:Fallback>
        <oleObject progId="Acrobat Document" dvAspect="DVASPECT_ICON" shapeId="1188" r:id="rId72"/>
      </mc:Fallback>
    </mc:AlternateContent>
    <mc:AlternateContent xmlns:mc="http://schemas.openxmlformats.org/markup-compatibility/2006">
      <mc:Choice Requires="x14">
        <oleObject progId="Acrobat Document" dvAspect="DVASPECT_ICON" shapeId="1189" r:id="rId74">
          <objectPr defaultSize="0" autoPict="0" r:id="rId75">
            <anchor moveWithCells="1">
              <from>
                <xdr:col>19</xdr:col>
                <xdr:colOff>152400</xdr:colOff>
                <xdr:row>53</xdr:row>
                <xdr:rowOff>38100</xdr:rowOff>
              </from>
              <to>
                <xdr:col>19</xdr:col>
                <xdr:colOff>781050</xdr:colOff>
                <xdr:row>53</xdr:row>
                <xdr:rowOff>514350</xdr:rowOff>
              </to>
            </anchor>
          </objectPr>
        </oleObject>
      </mc:Choice>
      <mc:Fallback>
        <oleObject progId="Acrobat Document" dvAspect="DVASPECT_ICON" shapeId="1189" r:id="rId74"/>
      </mc:Fallback>
    </mc:AlternateContent>
    <mc:AlternateContent xmlns:mc="http://schemas.openxmlformats.org/markup-compatibility/2006">
      <mc:Choice Requires="x14">
        <oleObject progId="포장기 셸 개체" dvAspect="DVASPECT_ICON" shapeId="1190" r:id="rId76">
          <objectPr defaultSize="0" autoPict="0" r:id="rId77">
            <anchor moveWithCells="1">
              <from>
                <xdr:col>16</xdr:col>
                <xdr:colOff>438150</xdr:colOff>
                <xdr:row>54</xdr:row>
                <xdr:rowOff>66675</xdr:rowOff>
              </from>
              <to>
                <xdr:col>16</xdr:col>
                <xdr:colOff>981075</xdr:colOff>
                <xdr:row>54</xdr:row>
                <xdr:rowOff>476250</xdr:rowOff>
              </to>
            </anchor>
          </objectPr>
        </oleObject>
      </mc:Choice>
      <mc:Fallback>
        <oleObject progId="포장기 셸 개체" dvAspect="DVASPECT_ICON" shapeId="1190" r:id="rId76"/>
      </mc:Fallback>
    </mc:AlternateContent>
    <mc:AlternateContent xmlns:mc="http://schemas.openxmlformats.org/markup-compatibility/2006">
      <mc:Choice Requires="x14">
        <oleObject progId="Acrobat Document" dvAspect="DVASPECT_ICON" shapeId="1191" r:id="rId78">
          <objectPr defaultSize="0" autoPict="0" r:id="rId79">
            <anchor moveWithCells="1">
              <from>
                <xdr:col>17</xdr:col>
                <xdr:colOff>238125</xdr:colOff>
                <xdr:row>54</xdr:row>
                <xdr:rowOff>57150</xdr:rowOff>
              </from>
              <to>
                <xdr:col>17</xdr:col>
                <xdr:colOff>809625</xdr:colOff>
                <xdr:row>54</xdr:row>
                <xdr:rowOff>485775</xdr:rowOff>
              </to>
            </anchor>
          </objectPr>
        </oleObject>
      </mc:Choice>
      <mc:Fallback>
        <oleObject progId="Acrobat Document" dvAspect="DVASPECT_ICON" shapeId="1191" r:id="rId78"/>
      </mc:Fallback>
    </mc:AlternateContent>
    <mc:AlternateContent xmlns:mc="http://schemas.openxmlformats.org/markup-compatibility/2006">
      <mc:Choice Requires="x14">
        <oleObject progId="Acrobat Document" dvAspect="DVASPECT_ICON" shapeId="1192" r:id="rId80">
          <objectPr defaultSize="0" autoPict="0" r:id="rId81">
            <anchor moveWithCells="1">
              <from>
                <xdr:col>18</xdr:col>
                <xdr:colOff>171450</xdr:colOff>
                <xdr:row>54</xdr:row>
                <xdr:rowOff>38100</xdr:rowOff>
              </from>
              <to>
                <xdr:col>18</xdr:col>
                <xdr:colOff>781050</xdr:colOff>
                <xdr:row>54</xdr:row>
                <xdr:rowOff>495300</xdr:rowOff>
              </to>
            </anchor>
          </objectPr>
        </oleObject>
      </mc:Choice>
      <mc:Fallback>
        <oleObject progId="Acrobat Document" dvAspect="DVASPECT_ICON" shapeId="1192" r:id="rId80"/>
      </mc:Fallback>
    </mc:AlternateContent>
    <mc:AlternateContent xmlns:mc="http://schemas.openxmlformats.org/markup-compatibility/2006">
      <mc:Choice Requires="x14">
        <oleObject progId="Acrobat Document" dvAspect="DVASPECT_ICON" shapeId="1193" r:id="rId82">
          <objectPr defaultSize="0" autoPict="0" r:id="rId83">
            <anchor moveWithCells="1">
              <from>
                <xdr:col>19</xdr:col>
                <xdr:colOff>152400</xdr:colOff>
                <xdr:row>54</xdr:row>
                <xdr:rowOff>57150</xdr:rowOff>
              </from>
              <to>
                <xdr:col>19</xdr:col>
                <xdr:colOff>742950</xdr:colOff>
                <xdr:row>54</xdr:row>
                <xdr:rowOff>495300</xdr:rowOff>
              </to>
            </anchor>
          </objectPr>
        </oleObject>
      </mc:Choice>
      <mc:Fallback>
        <oleObject progId="Acrobat Document" dvAspect="DVASPECT_ICON" shapeId="1193" r:id="rId82"/>
      </mc:Fallback>
    </mc:AlternateContent>
    <mc:AlternateContent xmlns:mc="http://schemas.openxmlformats.org/markup-compatibility/2006">
      <mc:Choice Requires="x14">
        <oleObject progId="포장기 셸 개체" dvAspect="DVASPECT_ICON" shapeId="1194" r:id="rId84">
          <objectPr defaultSize="0" autoPict="0" r:id="rId85">
            <anchor moveWithCells="1">
              <from>
                <xdr:col>16</xdr:col>
                <xdr:colOff>371475</xdr:colOff>
                <xdr:row>55</xdr:row>
                <xdr:rowOff>57150</xdr:rowOff>
              </from>
              <to>
                <xdr:col>16</xdr:col>
                <xdr:colOff>876300</xdr:colOff>
                <xdr:row>55</xdr:row>
                <xdr:rowOff>428625</xdr:rowOff>
              </to>
            </anchor>
          </objectPr>
        </oleObject>
      </mc:Choice>
      <mc:Fallback>
        <oleObject progId="포장기 셸 개체" dvAspect="DVASPECT_ICON" shapeId="1194" r:id="rId84"/>
      </mc:Fallback>
    </mc:AlternateContent>
    <mc:AlternateContent xmlns:mc="http://schemas.openxmlformats.org/markup-compatibility/2006">
      <mc:Choice Requires="x14">
        <oleObject progId="Acrobat Document" dvAspect="DVASPECT_ICON" shapeId="1195" r:id="rId86">
          <objectPr defaultSize="0" autoPict="0" r:id="rId87">
            <anchor moveWithCells="1">
              <from>
                <xdr:col>17</xdr:col>
                <xdr:colOff>180975</xdr:colOff>
                <xdr:row>55</xdr:row>
                <xdr:rowOff>28575</xdr:rowOff>
              </from>
              <to>
                <xdr:col>17</xdr:col>
                <xdr:colOff>752475</xdr:colOff>
                <xdr:row>55</xdr:row>
                <xdr:rowOff>457200</xdr:rowOff>
              </to>
            </anchor>
          </objectPr>
        </oleObject>
      </mc:Choice>
      <mc:Fallback>
        <oleObject progId="Acrobat Document" dvAspect="DVASPECT_ICON" shapeId="1195" r:id="rId86"/>
      </mc:Fallback>
    </mc:AlternateContent>
    <mc:AlternateContent xmlns:mc="http://schemas.openxmlformats.org/markup-compatibility/2006">
      <mc:Choice Requires="x14">
        <oleObject progId="Acrobat Document" dvAspect="DVASPECT_ICON" shapeId="1196" r:id="rId88">
          <objectPr defaultSize="0" autoPict="0" r:id="rId89">
            <anchor moveWithCells="1">
              <from>
                <xdr:col>18</xdr:col>
                <xdr:colOff>209550</xdr:colOff>
                <xdr:row>55</xdr:row>
                <xdr:rowOff>66675</xdr:rowOff>
              </from>
              <to>
                <xdr:col>18</xdr:col>
                <xdr:colOff>742950</xdr:colOff>
                <xdr:row>55</xdr:row>
                <xdr:rowOff>476250</xdr:rowOff>
              </to>
            </anchor>
          </objectPr>
        </oleObject>
      </mc:Choice>
      <mc:Fallback>
        <oleObject progId="Acrobat Document" dvAspect="DVASPECT_ICON" shapeId="1196" r:id="rId88"/>
      </mc:Fallback>
    </mc:AlternateContent>
    <mc:AlternateContent xmlns:mc="http://schemas.openxmlformats.org/markup-compatibility/2006">
      <mc:Choice Requires="x14">
        <oleObject progId="Acrobat Document" dvAspect="DVASPECT_ICON" shapeId="1198" r:id="rId90">
          <objectPr defaultSize="0" autoPict="0" r:id="rId91">
            <anchor moveWithCells="1">
              <from>
                <xdr:col>19</xdr:col>
                <xdr:colOff>152400</xdr:colOff>
                <xdr:row>55</xdr:row>
                <xdr:rowOff>38100</xdr:rowOff>
              </from>
              <to>
                <xdr:col>19</xdr:col>
                <xdr:colOff>733425</xdr:colOff>
                <xdr:row>55</xdr:row>
                <xdr:rowOff>476250</xdr:rowOff>
              </to>
            </anchor>
          </objectPr>
        </oleObject>
      </mc:Choice>
      <mc:Fallback>
        <oleObject progId="Acrobat Document" dvAspect="DVASPECT_ICON" shapeId="1198" r:id="rId90"/>
      </mc:Fallback>
    </mc:AlternateContent>
    <mc:AlternateContent xmlns:mc="http://schemas.openxmlformats.org/markup-compatibility/2006">
      <mc:Choice Requires="x14">
        <oleObject progId="포장기 셸 개체" dvAspect="DVASPECT_ICON" shapeId="1199" r:id="rId92">
          <objectPr defaultSize="0" autoPict="0" r:id="rId93">
            <anchor moveWithCells="1">
              <from>
                <xdr:col>16</xdr:col>
                <xdr:colOff>371475</xdr:colOff>
                <xdr:row>56</xdr:row>
                <xdr:rowOff>66675</xdr:rowOff>
              </from>
              <to>
                <xdr:col>16</xdr:col>
                <xdr:colOff>828675</xdr:colOff>
                <xdr:row>56</xdr:row>
                <xdr:rowOff>409575</xdr:rowOff>
              </to>
            </anchor>
          </objectPr>
        </oleObject>
      </mc:Choice>
      <mc:Fallback>
        <oleObject progId="포장기 셸 개체" dvAspect="DVASPECT_ICON" shapeId="1199" r:id="rId92"/>
      </mc:Fallback>
    </mc:AlternateContent>
    <mc:AlternateContent xmlns:mc="http://schemas.openxmlformats.org/markup-compatibility/2006">
      <mc:Choice Requires="x14">
        <oleObject progId="Acrobat Document" dvAspect="DVASPECT_ICON" shapeId="1200" r:id="rId94">
          <objectPr defaultSize="0" autoPict="0" r:id="rId95">
            <anchor moveWithCells="1">
              <from>
                <xdr:col>17</xdr:col>
                <xdr:colOff>238125</xdr:colOff>
                <xdr:row>56</xdr:row>
                <xdr:rowOff>66675</xdr:rowOff>
              </from>
              <to>
                <xdr:col>17</xdr:col>
                <xdr:colOff>752475</xdr:colOff>
                <xdr:row>56</xdr:row>
                <xdr:rowOff>457200</xdr:rowOff>
              </to>
            </anchor>
          </objectPr>
        </oleObject>
      </mc:Choice>
      <mc:Fallback>
        <oleObject progId="Acrobat Document" dvAspect="DVASPECT_ICON" shapeId="1200" r:id="rId94"/>
      </mc:Fallback>
    </mc:AlternateContent>
    <mc:AlternateContent xmlns:mc="http://schemas.openxmlformats.org/markup-compatibility/2006">
      <mc:Choice Requires="x14">
        <oleObject progId="Acrobat Document" dvAspect="DVASPECT_ICON" shapeId="1201" r:id="rId96">
          <objectPr defaultSize="0" autoPict="0" r:id="rId97">
            <anchor moveWithCells="1">
              <from>
                <xdr:col>18</xdr:col>
                <xdr:colOff>238125</xdr:colOff>
                <xdr:row>56</xdr:row>
                <xdr:rowOff>66675</xdr:rowOff>
              </from>
              <to>
                <xdr:col>18</xdr:col>
                <xdr:colOff>752475</xdr:colOff>
                <xdr:row>56</xdr:row>
                <xdr:rowOff>457200</xdr:rowOff>
              </to>
            </anchor>
          </objectPr>
        </oleObject>
      </mc:Choice>
      <mc:Fallback>
        <oleObject progId="Acrobat Document" dvAspect="DVASPECT_ICON" shapeId="1201" r:id="rId96"/>
      </mc:Fallback>
    </mc:AlternateContent>
    <mc:AlternateContent xmlns:mc="http://schemas.openxmlformats.org/markup-compatibility/2006">
      <mc:Choice Requires="x14">
        <oleObject progId="Acrobat Document" dvAspect="DVASPECT_ICON" shapeId="1202" r:id="rId98">
          <objectPr defaultSize="0" autoPict="0" r:id="rId99">
            <anchor moveWithCells="1">
              <from>
                <xdr:col>19</xdr:col>
                <xdr:colOff>171450</xdr:colOff>
                <xdr:row>56</xdr:row>
                <xdr:rowOff>28575</xdr:rowOff>
              </from>
              <to>
                <xdr:col>19</xdr:col>
                <xdr:colOff>723900</xdr:colOff>
                <xdr:row>56</xdr:row>
                <xdr:rowOff>438150</xdr:rowOff>
              </to>
            </anchor>
          </objectPr>
        </oleObject>
      </mc:Choice>
      <mc:Fallback>
        <oleObject progId="Acrobat Document" dvAspect="DVASPECT_ICON" shapeId="1202" r:id="rId98"/>
      </mc:Fallback>
    </mc:AlternateContent>
    <mc:AlternateContent xmlns:mc="http://schemas.openxmlformats.org/markup-compatibility/2006">
      <mc:Choice Requires="x14">
        <oleObject progId="포장기 셸 개체" dvAspect="DVASPECT_ICON" shapeId="1203" r:id="rId100">
          <objectPr defaultSize="0" autoPict="0" r:id="rId101">
            <anchor moveWithCells="1">
              <from>
                <xdr:col>16</xdr:col>
                <xdr:colOff>419100</xdr:colOff>
                <xdr:row>57</xdr:row>
                <xdr:rowOff>66675</xdr:rowOff>
              </from>
              <to>
                <xdr:col>16</xdr:col>
                <xdr:colOff>933450</xdr:colOff>
                <xdr:row>57</xdr:row>
                <xdr:rowOff>457200</xdr:rowOff>
              </to>
            </anchor>
          </objectPr>
        </oleObject>
      </mc:Choice>
      <mc:Fallback>
        <oleObject progId="포장기 셸 개체" dvAspect="DVASPECT_ICON" shapeId="1203" r:id="rId100"/>
      </mc:Fallback>
    </mc:AlternateContent>
    <mc:AlternateContent xmlns:mc="http://schemas.openxmlformats.org/markup-compatibility/2006">
      <mc:Choice Requires="x14">
        <oleObject progId="Acrobat Document" dvAspect="DVASPECT_ICON" shapeId="1204" r:id="rId102">
          <objectPr defaultSize="0" autoPict="0" r:id="rId103">
            <anchor moveWithCells="1">
              <from>
                <xdr:col>17</xdr:col>
                <xdr:colOff>238125</xdr:colOff>
                <xdr:row>57</xdr:row>
                <xdr:rowOff>95250</xdr:rowOff>
              </from>
              <to>
                <xdr:col>17</xdr:col>
                <xdr:colOff>695325</xdr:colOff>
                <xdr:row>57</xdr:row>
                <xdr:rowOff>438150</xdr:rowOff>
              </to>
            </anchor>
          </objectPr>
        </oleObject>
      </mc:Choice>
      <mc:Fallback>
        <oleObject progId="Acrobat Document" dvAspect="DVASPECT_ICON" shapeId="1204" r:id="rId102"/>
      </mc:Fallback>
    </mc:AlternateContent>
    <mc:AlternateContent xmlns:mc="http://schemas.openxmlformats.org/markup-compatibility/2006">
      <mc:Choice Requires="x14">
        <oleObject progId="Acrobat Document" dvAspect="DVASPECT_ICON" shapeId="1205" r:id="rId104">
          <objectPr defaultSize="0" autoPict="0" r:id="rId105">
            <anchor moveWithCells="1">
              <from>
                <xdr:col>18</xdr:col>
                <xdr:colOff>219075</xdr:colOff>
                <xdr:row>57</xdr:row>
                <xdr:rowOff>57150</xdr:rowOff>
              </from>
              <to>
                <xdr:col>18</xdr:col>
                <xdr:colOff>790575</xdr:colOff>
                <xdr:row>57</xdr:row>
                <xdr:rowOff>485775</xdr:rowOff>
              </to>
            </anchor>
          </objectPr>
        </oleObject>
      </mc:Choice>
      <mc:Fallback>
        <oleObject progId="Acrobat Document" dvAspect="DVASPECT_ICON" shapeId="1205" r:id="rId104"/>
      </mc:Fallback>
    </mc:AlternateContent>
    <mc:AlternateContent xmlns:mc="http://schemas.openxmlformats.org/markup-compatibility/2006">
      <mc:Choice Requires="x14">
        <oleObject progId="Acrobat Document" dvAspect="DVASPECT_ICON" shapeId="1206" r:id="rId106">
          <objectPr defaultSize="0" autoPict="0" r:id="rId107">
            <anchor moveWithCells="1">
              <from>
                <xdr:col>19</xdr:col>
                <xdr:colOff>190500</xdr:colOff>
                <xdr:row>57</xdr:row>
                <xdr:rowOff>66675</xdr:rowOff>
              </from>
              <to>
                <xdr:col>19</xdr:col>
                <xdr:colOff>733425</xdr:colOff>
                <xdr:row>57</xdr:row>
                <xdr:rowOff>476250</xdr:rowOff>
              </to>
            </anchor>
          </objectPr>
        </oleObject>
      </mc:Choice>
      <mc:Fallback>
        <oleObject progId="Acrobat Document" dvAspect="DVASPECT_ICON" shapeId="1206" r:id="rId106"/>
      </mc:Fallback>
    </mc:AlternateContent>
    <mc:AlternateContent xmlns:mc="http://schemas.openxmlformats.org/markup-compatibility/2006">
      <mc:Choice Requires="x14">
        <oleObject progId="포장기 셸 개체" dvAspect="DVASPECT_ICON" shapeId="1207" r:id="rId108">
          <objectPr defaultSize="0" autoPict="0" r:id="rId109">
            <anchor moveWithCells="1">
              <from>
                <xdr:col>16</xdr:col>
                <xdr:colOff>371475</xdr:colOff>
                <xdr:row>58</xdr:row>
                <xdr:rowOff>66675</xdr:rowOff>
              </from>
              <to>
                <xdr:col>16</xdr:col>
                <xdr:colOff>933450</xdr:colOff>
                <xdr:row>58</xdr:row>
                <xdr:rowOff>485775</xdr:rowOff>
              </to>
            </anchor>
          </objectPr>
        </oleObject>
      </mc:Choice>
      <mc:Fallback>
        <oleObject progId="포장기 셸 개체" dvAspect="DVASPECT_ICON" shapeId="1207" r:id="rId108"/>
      </mc:Fallback>
    </mc:AlternateContent>
    <mc:AlternateContent xmlns:mc="http://schemas.openxmlformats.org/markup-compatibility/2006">
      <mc:Choice Requires="x14">
        <oleObject progId="Acrobat Document" dvAspect="DVASPECT_ICON" shapeId="1208" r:id="rId110">
          <objectPr defaultSize="0" autoPict="0" r:id="rId111">
            <anchor moveWithCells="1">
              <from>
                <xdr:col>19</xdr:col>
                <xdr:colOff>238125</xdr:colOff>
                <xdr:row>58</xdr:row>
                <xdr:rowOff>85725</xdr:rowOff>
              </from>
              <to>
                <xdr:col>19</xdr:col>
                <xdr:colOff>762000</xdr:colOff>
                <xdr:row>58</xdr:row>
                <xdr:rowOff>476250</xdr:rowOff>
              </to>
            </anchor>
          </objectPr>
        </oleObject>
      </mc:Choice>
      <mc:Fallback>
        <oleObject progId="Acrobat Document" dvAspect="DVASPECT_ICON" shapeId="1208" r:id="rId110"/>
      </mc:Fallback>
    </mc:AlternateContent>
    <mc:AlternateContent xmlns:mc="http://schemas.openxmlformats.org/markup-compatibility/2006">
      <mc:Choice Requires="x14">
        <oleObject progId="Acrobat Document" dvAspect="DVASPECT_ICON" shapeId="1209" r:id="rId112">
          <objectPr defaultSize="0" autoPict="0" r:id="rId113">
            <anchor moveWithCells="1">
              <from>
                <xdr:col>17</xdr:col>
                <xdr:colOff>209550</xdr:colOff>
                <xdr:row>58</xdr:row>
                <xdr:rowOff>85725</xdr:rowOff>
              </from>
              <to>
                <xdr:col>17</xdr:col>
                <xdr:colOff>723900</xdr:colOff>
                <xdr:row>58</xdr:row>
                <xdr:rowOff>466725</xdr:rowOff>
              </to>
            </anchor>
          </objectPr>
        </oleObject>
      </mc:Choice>
      <mc:Fallback>
        <oleObject progId="Acrobat Document" dvAspect="DVASPECT_ICON" shapeId="1209" r:id="rId112"/>
      </mc:Fallback>
    </mc:AlternateContent>
    <mc:AlternateContent xmlns:mc="http://schemas.openxmlformats.org/markup-compatibility/2006">
      <mc:Choice Requires="x14">
        <oleObject progId="Acrobat Document" dvAspect="DVASPECT_ICON" shapeId="1210" r:id="rId114">
          <objectPr defaultSize="0" autoPict="0" r:id="rId115">
            <anchor moveWithCells="1">
              <from>
                <xdr:col>18</xdr:col>
                <xdr:colOff>266700</xdr:colOff>
                <xdr:row>58</xdr:row>
                <xdr:rowOff>57150</xdr:rowOff>
              </from>
              <to>
                <xdr:col>18</xdr:col>
                <xdr:colOff>819150</xdr:colOff>
                <xdr:row>58</xdr:row>
                <xdr:rowOff>476250</xdr:rowOff>
              </to>
            </anchor>
          </objectPr>
        </oleObject>
      </mc:Choice>
      <mc:Fallback>
        <oleObject progId="Acrobat Document" dvAspect="DVASPECT_ICON" shapeId="1210" r:id="rId114"/>
      </mc:Fallback>
    </mc:AlternateContent>
    <mc:AlternateContent xmlns:mc="http://schemas.openxmlformats.org/markup-compatibility/2006">
      <mc:Choice Requires="x14">
        <oleObject progId="포장기 셸 개체" dvAspect="DVASPECT_ICON" shapeId="1211" r:id="rId116">
          <objectPr defaultSize="0" autoPict="0" r:id="rId117">
            <anchor moveWithCells="1">
              <from>
                <xdr:col>16</xdr:col>
                <xdr:colOff>390525</xdr:colOff>
                <xdr:row>59</xdr:row>
                <xdr:rowOff>66675</xdr:rowOff>
              </from>
              <to>
                <xdr:col>16</xdr:col>
                <xdr:colOff>885825</xdr:colOff>
                <xdr:row>59</xdr:row>
                <xdr:rowOff>438150</xdr:rowOff>
              </to>
            </anchor>
          </objectPr>
        </oleObject>
      </mc:Choice>
      <mc:Fallback>
        <oleObject progId="포장기 셸 개체" dvAspect="DVASPECT_ICON" shapeId="1211" r:id="rId116"/>
      </mc:Fallback>
    </mc:AlternateContent>
    <mc:AlternateContent xmlns:mc="http://schemas.openxmlformats.org/markup-compatibility/2006">
      <mc:Choice Requires="x14">
        <oleObject progId="Acrobat Document" dvAspect="DVASPECT_ICON" shapeId="1212" r:id="rId118">
          <objectPr defaultSize="0" autoPict="0" r:id="rId119">
            <anchor moveWithCells="1">
              <from>
                <xdr:col>17</xdr:col>
                <xdr:colOff>133350</xdr:colOff>
                <xdr:row>59</xdr:row>
                <xdr:rowOff>38100</xdr:rowOff>
              </from>
              <to>
                <xdr:col>17</xdr:col>
                <xdr:colOff>733425</xdr:colOff>
                <xdr:row>59</xdr:row>
                <xdr:rowOff>485775</xdr:rowOff>
              </to>
            </anchor>
          </objectPr>
        </oleObject>
      </mc:Choice>
      <mc:Fallback>
        <oleObject progId="Acrobat Document" dvAspect="DVASPECT_ICON" shapeId="1212" r:id="rId118"/>
      </mc:Fallback>
    </mc:AlternateContent>
    <mc:AlternateContent xmlns:mc="http://schemas.openxmlformats.org/markup-compatibility/2006">
      <mc:Choice Requires="x14">
        <oleObject progId="Acrobat Document" dvAspect="DVASPECT_ICON" shapeId="1213" r:id="rId120">
          <objectPr defaultSize="0" autoPict="0" r:id="rId121">
            <anchor moveWithCells="1">
              <from>
                <xdr:col>18</xdr:col>
                <xdr:colOff>209550</xdr:colOff>
                <xdr:row>59</xdr:row>
                <xdr:rowOff>57150</xdr:rowOff>
              </from>
              <to>
                <xdr:col>18</xdr:col>
                <xdr:colOff>800100</xdr:colOff>
                <xdr:row>59</xdr:row>
                <xdr:rowOff>476250</xdr:rowOff>
              </to>
            </anchor>
          </objectPr>
        </oleObject>
      </mc:Choice>
      <mc:Fallback>
        <oleObject progId="Acrobat Document" dvAspect="DVASPECT_ICON" shapeId="1213" r:id="rId120"/>
      </mc:Fallback>
    </mc:AlternateContent>
    <mc:AlternateContent xmlns:mc="http://schemas.openxmlformats.org/markup-compatibility/2006">
      <mc:Choice Requires="x14">
        <oleObject progId="Acrobat Document" dvAspect="DVASPECT_ICON" shapeId="1214" r:id="rId122">
          <objectPr defaultSize="0" autoPict="0" r:id="rId123">
            <anchor moveWithCells="1">
              <from>
                <xdr:col>19</xdr:col>
                <xdr:colOff>152400</xdr:colOff>
                <xdr:row>59</xdr:row>
                <xdr:rowOff>38100</xdr:rowOff>
              </from>
              <to>
                <xdr:col>19</xdr:col>
                <xdr:colOff>762000</xdr:colOff>
                <xdr:row>59</xdr:row>
                <xdr:rowOff>495300</xdr:rowOff>
              </to>
            </anchor>
          </objectPr>
        </oleObject>
      </mc:Choice>
      <mc:Fallback>
        <oleObject progId="Acrobat Document" dvAspect="DVASPECT_ICON" shapeId="1214" r:id="rId122"/>
      </mc:Fallback>
    </mc:AlternateContent>
    <mc:AlternateContent xmlns:mc="http://schemas.openxmlformats.org/markup-compatibility/2006">
      <mc:Choice Requires="x14">
        <oleObject progId="포장기 셸 개체" dvAspect="DVASPECT_ICON" shapeId="1215" r:id="rId124">
          <objectPr defaultSize="0" autoPict="0" r:id="rId125">
            <anchor moveWithCells="1">
              <from>
                <xdr:col>16</xdr:col>
                <xdr:colOff>342900</xdr:colOff>
                <xdr:row>60</xdr:row>
                <xdr:rowOff>66675</xdr:rowOff>
              </from>
              <to>
                <xdr:col>16</xdr:col>
                <xdr:colOff>876300</xdr:colOff>
                <xdr:row>60</xdr:row>
                <xdr:rowOff>466725</xdr:rowOff>
              </to>
            </anchor>
          </objectPr>
        </oleObject>
      </mc:Choice>
      <mc:Fallback>
        <oleObject progId="포장기 셸 개체" dvAspect="DVASPECT_ICON" shapeId="1215" r:id="rId124"/>
      </mc:Fallback>
    </mc:AlternateContent>
    <mc:AlternateContent xmlns:mc="http://schemas.openxmlformats.org/markup-compatibility/2006">
      <mc:Choice Requires="x14">
        <oleObject progId="Acrobat Document" dvAspect="DVASPECT_ICON" shapeId="1216" r:id="rId126">
          <objectPr defaultSize="0" autoPict="0" r:id="rId127">
            <anchor moveWithCells="1">
              <from>
                <xdr:col>17</xdr:col>
                <xdr:colOff>180975</xdr:colOff>
                <xdr:row>60</xdr:row>
                <xdr:rowOff>57150</xdr:rowOff>
              </from>
              <to>
                <xdr:col>17</xdr:col>
                <xdr:colOff>771525</xdr:colOff>
                <xdr:row>60</xdr:row>
                <xdr:rowOff>495300</xdr:rowOff>
              </to>
            </anchor>
          </objectPr>
        </oleObject>
      </mc:Choice>
      <mc:Fallback>
        <oleObject progId="Acrobat Document" dvAspect="DVASPECT_ICON" shapeId="1216" r:id="rId126"/>
      </mc:Fallback>
    </mc:AlternateContent>
    <mc:AlternateContent xmlns:mc="http://schemas.openxmlformats.org/markup-compatibility/2006">
      <mc:Choice Requires="x14">
        <oleObject progId="Acrobat Document" dvAspect="DVASPECT_ICON" shapeId="1217" r:id="rId128">
          <objectPr defaultSize="0" autoPict="0" r:id="rId129">
            <anchor moveWithCells="1">
              <from>
                <xdr:col>18</xdr:col>
                <xdr:colOff>209550</xdr:colOff>
                <xdr:row>60</xdr:row>
                <xdr:rowOff>38100</xdr:rowOff>
              </from>
              <to>
                <xdr:col>18</xdr:col>
                <xdr:colOff>790575</xdr:colOff>
                <xdr:row>60</xdr:row>
                <xdr:rowOff>476250</xdr:rowOff>
              </to>
            </anchor>
          </objectPr>
        </oleObject>
      </mc:Choice>
      <mc:Fallback>
        <oleObject progId="Acrobat Document" dvAspect="DVASPECT_ICON" shapeId="1217" r:id="rId128"/>
      </mc:Fallback>
    </mc:AlternateContent>
    <mc:AlternateContent xmlns:mc="http://schemas.openxmlformats.org/markup-compatibility/2006">
      <mc:Choice Requires="x14">
        <oleObject progId="Acrobat Document" dvAspect="DVASPECT_ICON" shapeId="1218" r:id="rId130">
          <objectPr defaultSize="0" autoPict="0" r:id="rId131">
            <anchor moveWithCells="1">
              <from>
                <xdr:col>19</xdr:col>
                <xdr:colOff>152400</xdr:colOff>
                <xdr:row>60</xdr:row>
                <xdr:rowOff>38100</xdr:rowOff>
              </from>
              <to>
                <xdr:col>19</xdr:col>
                <xdr:colOff>762000</xdr:colOff>
                <xdr:row>60</xdr:row>
                <xdr:rowOff>495300</xdr:rowOff>
              </to>
            </anchor>
          </objectPr>
        </oleObject>
      </mc:Choice>
      <mc:Fallback>
        <oleObject progId="Acrobat Document" dvAspect="DVASPECT_ICON" shapeId="1218" r:id="rId130"/>
      </mc:Fallback>
    </mc:AlternateContent>
    <mc:AlternateContent xmlns:mc="http://schemas.openxmlformats.org/markup-compatibility/2006">
      <mc:Choice Requires="x14">
        <oleObject progId="포장기 셸 개체" dvAspect="DVASPECT_ICON" shapeId="1219" r:id="rId132">
          <objectPr defaultSize="0" autoPict="0" r:id="rId133">
            <anchor moveWithCells="1">
              <from>
                <xdr:col>16</xdr:col>
                <xdr:colOff>323850</xdr:colOff>
                <xdr:row>61</xdr:row>
                <xdr:rowOff>57150</xdr:rowOff>
              </from>
              <to>
                <xdr:col>16</xdr:col>
                <xdr:colOff>857250</xdr:colOff>
                <xdr:row>61</xdr:row>
                <xdr:rowOff>457200</xdr:rowOff>
              </to>
            </anchor>
          </objectPr>
        </oleObject>
      </mc:Choice>
      <mc:Fallback>
        <oleObject progId="포장기 셸 개체" dvAspect="DVASPECT_ICON" shapeId="1219" r:id="rId132"/>
      </mc:Fallback>
    </mc:AlternateContent>
    <mc:AlternateContent xmlns:mc="http://schemas.openxmlformats.org/markup-compatibility/2006">
      <mc:Choice Requires="x14">
        <oleObject progId="Acrobat Document" dvAspect="DVASPECT_ICON" shapeId="1220" r:id="rId134">
          <objectPr defaultSize="0" autoPict="0" r:id="rId135">
            <anchor moveWithCells="1">
              <from>
                <xdr:col>17</xdr:col>
                <xdr:colOff>190500</xdr:colOff>
                <xdr:row>61</xdr:row>
                <xdr:rowOff>66675</xdr:rowOff>
              </from>
              <to>
                <xdr:col>17</xdr:col>
                <xdr:colOff>742950</xdr:colOff>
                <xdr:row>61</xdr:row>
                <xdr:rowOff>476250</xdr:rowOff>
              </to>
            </anchor>
          </objectPr>
        </oleObject>
      </mc:Choice>
      <mc:Fallback>
        <oleObject progId="Acrobat Document" dvAspect="DVASPECT_ICON" shapeId="1220" r:id="rId134"/>
      </mc:Fallback>
    </mc:AlternateContent>
    <mc:AlternateContent xmlns:mc="http://schemas.openxmlformats.org/markup-compatibility/2006">
      <mc:Choice Requires="x14">
        <oleObject progId="Acrobat Document" dvAspect="DVASPECT_ICON" shapeId="1221" r:id="rId136">
          <objectPr defaultSize="0" autoPict="0" r:id="rId137">
            <anchor moveWithCells="1">
              <from>
                <xdr:col>18</xdr:col>
                <xdr:colOff>190500</xdr:colOff>
                <xdr:row>61</xdr:row>
                <xdr:rowOff>38100</xdr:rowOff>
              </from>
              <to>
                <xdr:col>18</xdr:col>
                <xdr:colOff>771525</xdr:colOff>
                <xdr:row>61</xdr:row>
                <xdr:rowOff>476250</xdr:rowOff>
              </to>
            </anchor>
          </objectPr>
        </oleObject>
      </mc:Choice>
      <mc:Fallback>
        <oleObject progId="Acrobat Document" dvAspect="DVASPECT_ICON" shapeId="1221" r:id="rId136"/>
      </mc:Fallback>
    </mc:AlternateContent>
    <mc:AlternateContent xmlns:mc="http://schemas.openxmlformats.org/markup-compatibility/2006">
      <mc:Choice Requires="x14">
        <oleObject progId="Acrobat Document" dvAspect="DVASPECT_ICON" shapeId="1222" r:id="rId138">
          <objectPr defaultSize="0" autoPict="0" r:id="rId139">
            <anchor moveWithCells="1">
              <from>
                <xdr:col>19</xdr:col>
                <xdr:colOff>152400</xdr:colOff>
                <xdr:row>61</xdr:row>
                <xdr:rowOff>38100</xdr:rowOff>
              </from>
              <to>
                <xdr:col>19</xdr:col>
                <xdr:colOff>762000</xdr:colOff>
                <xdr:row>61</xdr:row>
                <xdr:rowOff>495300</xdr:rowOff>
              </to>
            </anchor>
          </objectPr>
        </oleObject>
      </mc:Choice>
      <mc:Fallback>
        <oleObject progId="Acrobat Document" dvAspect="DVASPECT_ICON" shapeId="1222" r:id="rId138"/>
      </mc:Fallback>
    </mc:AlternateContent>
    <mc:AlternateContent xmlns:mc="http://schemas.openxmlformats.org/markup-compatibility/2006">
      <mc:Choice Requires="x14">
        <oleObject progId="포장기 셸 개체" dvAspect="DVASPECT_ICON" shapeId="1224" r:id="rId140">
          <objectPr defaultSize="0" autoPict="0" r:id="rId141">
            <anchor moveWithCells="1">
              <from>
                <xdr:col>16</xdr:col>
                <xdr:colOff>333375</xdr:colOff>
                <xdr:row>62</xdr:row>
                <xdr:rowOff>85725</xdr:rowOff>
              </from>
              <to>
                <xdr:col>16</xdr:col>
                <xdr:colOff>819150</xdr:colOff>
                <xdr:row>62</xdr:row>
                <xdr:rowOff>438150</xdr:rowOff>
              </to>
            </anchor>
          </objectPr>
        </oleObject>
      </mc:Choice>
      <mc:Fallback>
        <oleObject progId="포장기 셸 개체" dvAspect="DVASPECT_ICON" shapeId="1224" r:id="rId140"/>
      </mc:Fallback>
    </mc:AlternateContent>
    <mc:AlternateContent xmlns:mc="http://schemas.openxmlformats.org/markup-compatibility/2006">
      <mc:Choice Requires="x14">
        <oleObject progId="Acrobat Document" dvAspect="DVASPECT_ICON" shapeId="1225" r:id="rId142">
          <objectPr defaultSize="0" autoPict="0" r:id="rId143">
            <anchor moveWithCells="1">
              <from>
                <xdr:col>17</xdr:col>
                <xdr:colOff>133350</xdr:colOff>
                <xdr:row>62</xdr:row>
                <xdr:rowOff>57150</xdr:rowOff>
              </from>
              <to>
                <xdr:col>17</xdr:col>
                <xdr:colOff>704850</xdr:colOff>
                <xdr:row>62</xdr:row>
                <xdr:rowOff>476250</xdr:rowOff>
              </to>
            </anchor>
          </objectPr>
        </oleObject>
      </mc:Choice>
      <mc:Fallback>
        <oleObject progId="Acrobat Document" dvAspect="DVASPECT_ICON" shapeId="1225" r:id="rId142"/>
      </mc:Fallback>
    </mc:AlternateContent>
    <mc:AlternateContent xmlns:mc="http://schemas.openxmlformats.org/markup-compatibility/2006">
      <mc:Choice Requires="x14">
        <oleObject progId="Acrobat Document" dvAspect="DVASPECT_ICON" shapeId="1226" r:id="rId144">
          <objectPr defaultSize="0" autoPict="0" r:id="rId145">
            <anchor moveWithCells="1">
              <from>
                <xdr:col>18</xdr:col>
                <xdr:colOff>209550</xdr:colOff>
                <xdr:row>62</xdr:row>
                <xdr:rowOff>57150</xdr:rowOff>
              </from>
              <to>
                <xdr:col>18</xdr:col>
                <xdr:colOff>762000</xdr:colOff>
                <xdr:row>62</xdr:row>
                <xdr:rowOff>476250</xdr:rowOff>
              </to>
            </anchor>
          </objectPr>
        </oleObject>
      </mc:Choice>
      <mc:Fallback>
        <oleObject progId="Acrobat Document" dvAspect="DVASPECT_ICON" shapeId="1226" r:id="rId144"/>
      </mc:Fallback>
    </mc:AlternateContent>
    <mc:AlternateContent xmlns:mc="http://schemas.openxmlformats.org/markup-compatibility/2006">
      <mc:Choice Requires="x14">
        <oleObject progId="Acrobat Document" dvAspect="DVASPECT_ICON" shapeId="1227" r:id="rId146">
          <objectPr defaultSize="0" autoPict="0" r:id="rId147">
            <anchor moveWithCells="1">
              <from>
                <xdr:col>19</xdr:col>
                <xdr:colOff>152400</xdr:colOff>
                <xdr:row>62</xdr:row>
                <xdr:rowOff>57150</xdr:rowOff>
              </from>
              <to>
                <xdr:col>19</xdr:col>
                <xdr:colOff>733425</xdr:colOff>
                <xdr:row>62</xdr:row>
                <xdr:rowOff>485775</xdr:rowOff>
              </to>
            </anchor>
          </objectPr>
        </oleObject>
      </mc:Choice>
      <mc:Fallback>
        <oleObject progId="Acrobat Document" dvAspect="DVASPECT_ICON" shapeId="1227" r:id="rId146"/>
      </mc:Fallback>
    </mc:AlternateContent>
    <mc:AlternateContent xmlns:mc="http://schemas.openxmlformats.org/markup-compatibility/2006">
      <mc:Choice Requires="x14">
        <oleObject progId="포장기 셸 개체" dvAspect="DVASPECT_ICON" shapeId="1228" r:id="rId148">
          <objectPr defaultSize="0" autoPict="0" r:id="rId149">
            <anchor moveWithCells="1">
              <from>
                <xdr:col>16</xdr:col>
                <xdr:colOff>371475</xdr:colOff>
                <xdr:row>63</xdr:row>
                <xdr:rowOff>114300</xdr:rowOff>
              </from>
              <to>
                <xdr:col>16</xdr:col>
                <xdr:colOff>876300</xdr:colOff>
                <xdr:row>63</xdr:row>
                <xdr:rowOff>476250</xdr:rowOff>
              </to>
            </anchor>
          </objectPr>
        </oleObject>
      </mc:Choice>
      <mc:Fallback>
        <oleObject progId="포장기 셸 개체" dvAspect="DVASPECT_ICON" shapeId="1228" r:id="rId148"/>
      </mc:Fallback>
    </mc:AlternateContent>
    <mc:AlternateContent xmlns:mc="http://schemas.openxmlformats.org/markup-compatibility/2006">
      <mc:Choice Requires="x14">
        <oleObject progId="Acrobat Document" dvAspect="DVASPECT_ICON" shapeId="1229" r:id="rId150">
          <objectPr defaultSize="0" autoPict="0" r:id="rId151">
            <anchor moveWithCells="1">
              <from>
                <xdr:col>17</xdr:col>
                <xdr:colOff>209550</xdr:colOff>
                <xdr:row>63</xdr:row>
                <xdr:rowOff>95250</xdr:rowOff>
              </from>
              <to>
                <xdr:col>17</xdr:col>
                <xdr:colOff>723900</xdr:colOff>
                <xdr:row>63</xdr:row>
                <xdr:rowOff>485775</xdr:rowOff>
              </to>
            </anchor>
          </objectPr>
        </oleObject>
      </mc:Choice>
      <mc:Fallback>
        <oleObject progId="Acrobat Document" dvAspect="DVASPECT_ICON" shapeId="1229" r:id="rId150"/>
      </mc:Fallback>
    </mc:AlternateContent>
    <mc:AlternateContent xmlns:mc="http://schemas.openxmlformats.org/markup-compatibility/2006">
      <mc:Choice Requires="x14">
        <oleObject progId="Acrobat Document" dvAspect="DVASPECT_ICON" shapeId="1230" r:id="rId152">
          <objectPr defaultSize="0" autoPict="0" r:id="rId153">
            <anchor moveWithCells="1">
              <from>
                <xdr:col>18</xdr:col>
                <xdr:colOff>180975</xdr:colOff>
                <xdr:row>63</xdr:row>
                <xdr:rowOff>57150</xdr:rowOff>
              </from>
              <to>
                <xdr:col>18</xdr:col>
                <xdr:colOff>790575</xdr:colOff>
                <xdr:row>63</xdr:row>
                <xdr:rowOff>514350</xdr:rowOff>
              </to>
            </anchor>
          </objectPr>
        </oleObject>
      </mc:Choice>
      <mc:Fallback>
        <oleObject progId="Acrobat Document" dvAspect="DVASPECT_ICON" shapeId="1230" r:id="rId152"/>
      </mc:Fallback>
    </mc:AlternateContent>
    <mc:AlternateContent xmlns:mc="http://schemas.openxmlformats.org/markup-compatibility/2006">
      <mc:Choice Requires="x14">
        <oleObject progId="Acrobat Document" dvAspect="DVASPECT_ICON" shapeId="1231" r:id="rId154">
          <objectPr defaultSize="0" autoPict="0" r:id="rId155">
            <anchor moveWithCells="1">
              <from>
                <xdr:col>19</xdr:col>
                <xdr:colOff>171450</xdr:colOff>
                <xdr:row>63</xdr:row>
                <xdr:rowOff>114300</xdr:rowOff>
              </from>
              <to>
                <xdr:col>19</xdr:col>
                <xdr:colOff>666750</xdr:colOff>
                <xdr:row>63</xdr:row>
                <xdr:rowOff>485775</xdr:rowOff>
              </to>
            </anchor>
          </objectPr>
        </oleObject>
      </mc:Choice>
      <mc:Fallback>
        <oleObject progId="Acrobat Document" dvAspect="DVASPECT_ICON" shapeId="1231" r:id="rId154"/>
      </mc:Fallback>
    </mc:AlternateContent>
    <mc:AlternateContent xmlns:mc="http://schemas.openxmlformats.org/markup-compatibility/2006">
      <mc:Choice Requires="x14">
        <oleObject progId="포장기 셸 개체" dvAspect="DVASPECT_ICON" shapeId="1232" r:id="rId156">
          <objectPr defaultSize="0" autoPict="0" r:id="rId157">
            <anchor moveWithCells="1">
              <from>
                <xdr:col>16</xdr:col>
                <xdr:colOff>333375</xdr:colOff>
                <xdr:row>64</xdr:row>
                <xdr:rowOff>66675</xdr:rowOff>
              </from>
              <to>
                <xdr:col>16</xdr:col>
                <xdr:colOff>866775</xdr:colOff>
                <xdr:row>64</xdr:row>
                <xdr:rowOff>476250</xdr:rowOff>
              </to>
            </anchor>
          </objectPr>
        </oleObject>
      </mc:Choice>
      <mc:Fallback>
        <oleObject progId="포장기 셸 개체" dvAspect="DVASPECT_ICON" shapeId="1232" r:id="rId156"/>
      </mc:Fallback>
    </mc:AlternateContent>
    <mc:AlternateContent xmlns:mc="http://schemas.openxmlformats.org/markup-compatibility/2006">
      <mc:Choice Requires="x14">
        <oleObject progId="포장기 셸 개체" dvAspect="DVASPECT_ICON" shapeId="1233" r:id="rId158">
          <objectPr defaultSize="0" autoPict="0" r:id="rId159">
            <anchor moveWithCells="1">
              <from>
                <xdr:col>17</xdr:col>
                <xdr:colOff>209550</xdr:colOff>
                <xdr:row>64</xdr:row>
                <xdr:rowOff>66675</xdr:rowOff>
              </from>
              <to>
                <xdr:col>17</xdr:col>
                <xdr:colOff>762000</xdr:colOff>
                <xdr:row>64</xdr:row>
                <xdr:rowOff>485775</xdr:rowOff>
              </to>
            </anchor>
          </objectPr>
        </oleObject>
      </mc:Choice>
      <mc:Fallback>
        <oleObject progId="포장기 셸 개체" dvAspect="DVASPECT_ICON" shapeId="1233" r:id="rId158"/>
      </mc:Fallback>
    </mc:AlternateContent>
    <mc:AlternateContent xmlns:mc="http://schemas.openxmlformats.org/markup-compatibility/2006">
      <mc:Choice Requires="x14">
        <oleObject progId="포장기 셸 개체" dvAspect="DVASPECT_ICON" shapeId="1235" r:id="rId160">
          <objectPr defaultSize="0" autoPict="0" r:id="rId161">
            <anchor moveWithCells="1">
              <from>
                <xdr:col>19</xdr:col>
                <xdr:colOff>171450</xdr:colOff>
                <xdr:row>64</xdr:row>
                <xdr:rowOff>47625</xdr:rowOff>
              </from>
              <to>
                <xdr:col>19</xdr:col>
                <xdr:colOff>752475</xdr:colOff>
                <xdr:row>64</xdr:row>
                <xdr:rowOff>485775</xdr:rowOff>
              </to>
            </anchor>
          </objectPr>
        </oleObject>
      </mc:Choice>
      <mc:Fallback>
        <oleObject progId="포장기 셸 개체" dvAspect="DVASPECT_ICON" shapeId="1235" r:id="rId160"/>
      </mc:Fallback>
    </mc:AlternateContent>
    <mc:AlternateContent xmlns:mc="http://schemas.openxmlformats.org/markup-compatibility/2006">
      <mc:Choice Requires="x14">
        <oleObject progId="포장기 셸 개체" dvAspect="DVASPECT_ICON" shapeId="1236" r:id="rId162">
          <objectPr defaultSize="0" autoPict="0" r:id="rId163">
            <anchor moveWithCells="1">
              <from>
                <xdr:col>18</xdr:col>
                <xdr:colOff>228600</xdr:colOff>
                <xdr:row>64</xdr:row>
                <xdr:rowOff>47625</xdr:rowOff>
              </from>
              <to>
                <xdr:col>18</xdr:col>
                <xdr:colOff>733425</xdr:colOff>
                <xdr:row>64</xdr:row>
                <xdr:rowOff>466725</xdr:rowOff>
              </to>
            </anchor>
          </objectPr>
        </oleObject>
      </mc:Choice>
      <mc:Fallback>
        <oleObject progId="포장기 셸 개체" dvAspect="DVASPECT_ICON" shapeId="1236" r:id="rId162"/>
      </mc:Fallback>
    </mc:AlternateContent>
    <mc:AlternateContent xmlns:mc="http://schemas.openxmlformats.org/markup-compatibility/2006">
      <mc:Choice Requires="x14">
        <oleObject progId="포장기 셸 개체" dvAspect="DVASPECT_ICON" shapeId="1237" r:id="rId164">
          <objectPr defaultSize="0" autoPict="0" r:id="rId165">
            <anchor moveWithCells="1">
              <from>
                <xdr:col>16</xdr:col>
                <xdr:colOff>342900</xdr:colOff>
                <xdr:row>65</xdr:row>
                <xdr:rowOff>47625</xdr:rowOff>
              </from>
              <to>
                <xdr:col>16</xdr:col>
                <xdr:colOff>895350</xdr:colOff>
                <xdr:row>65</xdr:row>
                <xdr:rowOff>466725</xdr:rowOff>
              </to>
            </anchor>
          </objectPr>
        </oleObject>
      </mc:Choice>
      <mc:Fallback>
        <oleObject progId="포장기 셸 개체" dvAspect="DVASPECT_ICON" shapeId="1237" r:id="rId164"/>
      </mc:Fallback>
    </mc:AlternateContent>
    <mc:AlternateContent xmlns:mc="http://schemas.openxmlformats.org/markup-compatibility/2006">
      <mc:Choice Requires="x14">
        <oleObject progId="포장기 셸 개체" dvAspect="DVASPECT_ICON" shapeId="1239" r:id="rId166">
          <objectPr defaultSize="0" autoPict="0" r:id="rId167">
            <anchor moveWithCells="1">
              <from>
                <xdr:col>17</xdr:col>
                <xdr:colOff>228600</xdr:colOff>
                <xdr:row>65</xdr:row>
                <xdr:rowOff>85725</xdr:rowOff>
              </from>
              <to>
                <xdr:col>17</xdr:col>
                <xdr:colOff>733425</xdr:colOff>
                <xdr:row>65</xdr:row>
                <xdr:rowOff>466725</xdr:rowOff>
              </to>
            </anchor>
          </objectPr>
        </oleObject>
      </mc:Choice>
      <mc:Fallback>
        <oleObject progId="포장기 셸 개체" dvAspect="DVASPECT_ICON" shapeId="1239" r:id="rId166"/>
      </mc:Fallback>
    </mc:AlternateContent>
    <mc:AlternateContent xmlns:mc="http://schemas.openxmlformats.org/markup-compatibility/2006">
      <mc:Choice Requires="x14">
        <oleObject progId="포장기 셸 개체" dvAspect="DVASPECT_ICON" shapeId="1240" r:id="rId168">
          <objectPr defaultSize="0" autoPict="0" r:id="rId169">
            <anchor moveWithCells="1">
              <from>
                <xdr:col>18</xdr:col>
                <xdr:colOff>228600</xdr:colOff>
                <xdr:row>65</xdr:row>
                <xdr:rowOff>85725</xdr:rowOff>
              </from>
              <to>
                <xdr:col>18</xdr:col>
                <xdr:colOff>676275</xdr:colOff>
                <xdr:row>65</xdr:row>
                <xdr:rowOff>428625</xdr:rowOff>
              </to>
            </anchor>
          </objectPr>
        </oleObject>
      </mc:Choice>
      <mc:Fallback>
        <oleObject progId="포장기 셸 개체" dvAspect="DVASPECT_ICON" shapeId="1240" r:id="rId168"/>
      </mc:Fallback>
    </mc:AlternateContent>
    <mc:AlternateContent xmlns:mc="http://schemas.openxmlformats.org/markup-compatibility/2006">
      <mc:Choice Requires="x14">
        <oleObject progId="포장기 셸 개체" dvAspect="DVASPECT_ICON" shapeId="1241" r:id="rId170">
          <objectPr defaultSize="0" autoPict="0" r:id="rId171">
            <anchor moveWithCells="1">
              <from>
                <xdr:col>19</xdr:col>
                <xdr:colOff>171450</xdr:colOff>
                <xdr:row>65</xdr:row>
                <xdr:rowOff>66675</xdr:rowOff>
              </from>
              <to>
                <xdr:col>19</xdr:col>
                <xdr:colOff>723900</xdr:colOff>
                <xdr:row>65</xdr:row>
                <xdr:rowOff>485775</xdr:rowOff>
              </to>
            </anchor>
          </objectPr>
        </oleObject>
      </mc:Choice>
      <mc:Fallback>
        <oleObject progId="포장기 셸 개체" dvAspect="DVASPECT_ICON" shapeId="1241" r:id="rId170"/>
      </mc:Fallback>
    </mc:AlternateContent>
    <mc:AlternateContent xmlns:mc="http://schemas.openxmlformats.org/markup-compatibility/2006">
      <mc:Choice Requires="x14">
        <oleObject progId="포장기 셸 개체" dvAspect="DVASPECT_ICON" shapeId="1242" r:id="rId172">
          <objectPr defaultSize="0" autoPict="0" r:id="rId173">
            <anchor moveWithCells="1">
              <from>
                <xdr:col>16</xdr:col>
                <xdr:colOff>333375</xdr:colOff>
                <xdr:row>66</xdr:row>
                <xdr:rowOff>47625</xdr:rowOff>
              </from>
              <to>
                <xdr:col>16</xdr:col>
                <xdr:colOff>904875</xdr:colOff>
                <xdr:row>66</xdr:row>
                <xdr:rowOff>485775</xdr:rowOff>
              </to>
            </anchor>
          </objectPr>
        </oleObject>
      </mc:Choice>
      <mc:Fallback>
        <oleObject progId="포장기 셸 개체" dvAspect="DVASPECT_ICON" shapeId="1242" r:id="rId172"/>
      </mc:Fallback>
    </mc:AlternateContent>
    <mc:AlternateContent xmlns:mc="http://schemas.openxmlformats.org/markup-compatibility/2006">
      <mc:Choice Requires="x14">
        <oleObject progId="포장기 셸 개체" dvAspect="DVASPECT_ICON" shapeId="1243" r:id="rId174">
          <objectPr defaultSize="0" autoPict="0" r:id="rId175">
            <anchor moveWithCells="1">
              <from>
                <xdr:col>17</xdr:col>
                <xdr:colOff>238125</xdr:colOff>
                <xdr:row>66</xdr:row>
                <xdr:rowOff>66675</xdr:rowOff>
              </from>
              <to>
                <xdr:col>17</xdr:col>
                <xdr:colOff>723900</xdr:colOff>
                <xdr:row>66</xdr:row>
                <xdr:rowOff>428625</xdr:rowOff>
              </to>
            </anchor>
          </objectPr>
        </oleObject>
      </mc:Choice>
      <mc:Fallback>
        <oleObject progId="포장기 셸 개체" dvAspect="DVASPECT_ICON" shapeId="1243" r:id="rId174"/>
      </mc:Fallback>
    </mc:AlternateContent>
    <mc:AlternateContent xmlns:mc="http://schemas.openxmlformats.org/markup-compatibility/2006">
      <mc:Choice Requires="x14">
        <oleObject progId="포장기 셸 개체" dvAspect="DVASPECT_ICON" shapeId="1244" r:id="rId176">
          <objectPr defaultSize="0" autoPict="0" r:id="rId177">
            <anchor moveWithCells="1">
              <from>
                <xdr:col>18</xdr:col>
                <xdr:colOff>257175</xdr:colOff>
                <xdr:row>66</xdr:row>
                <xdr:rowOff>85725</xdr:rowOff>
              </from>
              <to>
                <xdr:col>18</xdr:col>
                <xdr:colOff>742950</xdr:colOff>
                <xdr:row>66</xdr:row>
                <xdr:rowOff>447675</xdr:rowOff>
              </to>
            </anchor>
          </objectPr>
        </oleObject>
      </mc:Choice>
      <mc:Fallback>
        <oleObject progId="포장기 셸 개체" dvAspect="DVASPECT_ICON" shapeId="1244" r:id="rId176"/>
      </mc:Fallback>
    </mc:AlternateContent>
    <mc:AlternateContent xmlns:mc="http://schemas.openxmlformats.org/markup-compatibility/2006">
      <mc:Choice Requires="x14">
        <oleObject progId="포장기 셸 개체" dvAspect="DVASPECT_ICON" shapeId="1245" r:id="rId178">
          <objectPr defaultSize="0" autoPict="0" r:id="rId179">
            <anchor moveWithCells="1">
              <from>
                <xdr:col>19</xdr:col>
                <xdr:colOff>190500</xdr:colOff>
                <xdr:row>66</xdr:row>
                <xdr:rowOff>66675</xdr:rowOff>
              </from>
              <to>
                <xdr:col>19</xdr:col>
                <xdr:colOff>723900</xdr:colOff>
                <xdr:row>66</xdr:row>
                <xdr:rowOff>485775</xdr:rowOff>
              </to>
            </anchor>
          </objectPr>
        </oleObject>
      </mc:Choice>
      <mc:Fallback>
        <oleObject progId="포장기 셸 개체" dvAspect="DVASPECT_ICON" shapeId="1245" r:id="rId178"/>
      </mc:Fallback>
    </mc:AlternateContent>
    <mc:AlternateContent xmlns:mc="http://schemas.openxmlformats.org/markup-compatibility/2006">
      <mc:Choice Requires="x14">
        <oleObject progId="포장기 셸 개체" dvAspect="DVASPECT_ICON" shapeId="1246" r:id="rId180">
          <objectPr defaultSize="0" autoPict="0" r:id="rId181">
            <anchor moveWithCells="1">
              <from>
                <xdr:col>16</xdr:col>
                <xdr:colOff>333375</xdr:colOff>
                <xdr:row>67</xdr:row>
                <xdr:rowOff>47625</xdr:rowOff>
              </from>
              <to>
                <xdr:col>16</xdr:col>
                <xdr:colOff>904875</xdr:colOff>
                <xdr:row>67</xdr:row>
                <xdr:rowOff>485775</xdr:rowOff>
              </to>
            </anchor>
          </objectPr>
        </oleObject>
      </mc:Choice>
      <mc:Fallback>
        <oleObject progId="포장기 셸 개체" dvAspect="DVASPECT_ICON" shapeId="1246" r:id="rId180"/>
      </mc:Fallback>
    </mc:AlternateContent>
    <mc:AlternateContent xmlns:mc="http://schemas.openxmlformats.org/markup-compatibility/2006">
      <mc:Choice Requires="x14">
        <oleObject progId="포장기 셸 개체" dvAspect="DVASPECT_ICON" shapeId="1248" r:id="rId182">
          <objectPr defaultSize="0" autoPict="0" r:id="rId183">
            <anchor moveWithCells="1">
              <from>
                <xdr:col>17</xdr:col>
                <xdr:colOff>228600</xdr:colOff>
                <xdr:row>67</xdr:row>
                <xdr:rowOff>85725</xdr:rowOff>
              </from>
              <to>
                <xdr:col>17</xdr:col>
                <xdr:colOff>742950</xdr:colOff>
                <xdr:row>67</xdr:row>
                <xdr:rowOff>485775</xdr:rowOff>
              </to>
            </anchor>
          </objectPr>
        </oleObject>
      </mc:Choice>
      <mc:Fallback>
        <oleObject progId="포장기 셸 개체" dvAspect="DVASPECT_ICON" shapeId="1248" r:id="rId182"/>
      </mc:Fallback>
    </mc:AlternateContent>
    <mc:AlternateContent xmlns:mc="http://schemas.openxmlformats.org/markup-compatibility/2006">
      <mc:Choice Requires="x14">
        <oleObject progId="포장기 셸 개체" dvAspect="DVASPECT_ICON" shapeId="1249" r:id="rId184">
          <objectPr defaultSize="0" autoPict="0" r:id="rId185">
            <anchor moveWithCells="1">
              <from>
                <xdr:col>18</xdr:col>
                <xdr:colOff>238125</xdr:colOff>
                <xdr:row>67</xdr:row>
                <xdr:rowOff>123825</xdr:rowOff>
              </from>
              <to>
                <xdr:col>18</xdr:col>
                <xdr:colOff>676275</xdr:colOff>
                <xdr:row>67</xdr:row>
                <xdr:rowOff>447675</xdr:rowOff>
              </to>
            </anchor>
          </objectPr>
        </oleObject>
      </mc:Choice>
      <mc:Fallback>
        <oleObject progId="포장기 셸 개체" dvAspect="DVASPECT_ICON" shapeId="1249" r:id="rId184"/>
      </mc:Fallback>
    </mc:AlternateContent>
    <mc:AlternateContent xmlns:mc="http://schemas.openxmlformats.org/markup-compatibility/2006">
      <mc:Choice Requires="x14">
        <oleObject progId="포장기 셸 개체" dvAspect="DVASPECT_ICON" shapeId="1250" r:id="rId186">
          <objectPr defaultSize="0" autoPict="0" r:id="rId187">
            <anchor moveWithCells="1">
              <from>
                <xdr:col>19</xdr:col>
                <xdr:colOff>228600</xdr:colOff>
                <xdr:row>67</xdr:row>
                <xdr:rowOff>104775</xdr:rowOff>
              </from>
              <to>
                <xdr:col>19</xdr:col>
                <xdr:colOff>685800</xdr:colOff>
                <xdr:row>67</xdr:row>
                <xdr:rowOff>447675</xdr:rowOff>
              </to>
            </anchor>
          </objectPr>
        </oleObject>
      </mc:Choice>
      <mc:Fallback>
        <oleObject progId="포장기 셸 개체" dvAspect="DVASPECT_ICON" shapeId="1250" r:id="rId186"/>
      </mc:Fallback>
    </mc:AlternateContent>
    <mc:AlternateContent xmlns:mc="http://schemas.openxmlformats.org/markup-compatibility/2006">
      <mc:Choice Requires="x14">
        <oleObject progId="포장기 셸 개체" dvAspect="DVASPECT_ICON" shapeId="1251" r:id="rId188">
          <objectPr defaultSize="0" autoPict="0" r:id="rId189">
            <anchor moveWithCells="1">
              <from>
                <xdr:col>16</xdr:col>
                <xdr:colOff>314325</xdr:colOff>
                <xdr:row>68</xdr:row>
                <xdr:rowOff>66675</xdr:rowOff>
              </from>
              <to>
                <xdr:col>16</xdr:col>
                <xdr:colOff>847725</xdr:colOff>
                <xdr:row>68</xdr:row>
                <xdr:rowOff>476250</xdr:rowOff>
              </to>
            </anchor>
          </objectPr>
        </oleObject>
      </mc:Choice>
      <mc:Fallback>
        <oleObject progId="포장기 셸 개체" dvAspect="DVASPECT_ICON" shapeId="1251" r:id="rId188"/>
      </mc:Fallback>
    </mc:AlternateContent>
    <mc:AlternateContent xmlns:mc="http://schemas.openxmlformats.org/markup-compatibility/2006">
      <mc:Choice Requires="x14">
        <oleObject progId="포장기 셸 개체" dvAspect="DVASPECT_ICON" shapeId="1252" r:id="rId190">
          <objectPr defaultSize="0" autoPict="0" r:id="rId191">
            <anchor moveWithCells="1">
              <from>
                <xdr:col>17</xdr:col>
                <xdr:colOff>228600</xdr:colOff>
                <xdr:row>68</xdr:row>
                <xdr:rowOff>66675</xdr:rowOff>
              </from>
              <to>
                <xdr:col>17</xdr:col>
                <xdr:colOff>752475</xdr:colOff>
                <xdr:row>68</xdr:row>
                <xdr:rowOff>466725</xdr:rowOff>
              </to>
            </anchor>
          </objectPr>
        </oleObject>
      </mc:Choice>
      <mc:Fallback>
        <oleObject progId="포장기 셸 개체" dvAspect="DVASPECT_ICON" shapeId="1252" r:id="rId190"/>
      </mc:Fallback>
    </mc:AlternateContent>
    <mc:AlternateContent xmlns:mc="http://schemas.openxmlformats.org/markup-compatibility/2006">
      <mc:Choice Requires="x14">
        <oleObject progId="포장기 셸 개체" dvAspect="DVASPECT_ICON" shapeId="1253" r:id="rId192">
          <objectPr defaultSize="0" autoPict="0" r:id="rId193">
            <anchor moveWithCells="1">
              <from>
                <xdr:col>18</xdr:col>
                <xdr:colOff>209550</xdr:colOff>
                <xdr:row>68</xdr:row>
                <xdr:rowOff>66675</xdr:rowOff>
              </from>
              <to>
                <xdr:col>18</xdr:col>
                <xdr:colOff>733425</xdr:colOff>
                <xdr:row>68</xdr:row>
                <xdr:rowOff>466725</xdr:rowOff>
              </to>
            </anchor>
          </objectPr>
        </oleObject>
      </mc:Choice>
      <mc:Fallback>
        <oleObject progId="포장기 셸 개체" dvAspect="DVASPECT_ICON" shapeId="1253" r:id="rId192"/>
      </mc:Fallback>
    </mc:AlternateContent>
    <mc:AlternateContent xmlns:mc="http://schemas.openxmlformats.org/markup-compatibility/2006">
      <mc:Choice Requires="x14">
        <oleObject progId="포장기 셸 개체" dvAspect="DVASPECT_ICON" shapeId="1254" r:id="rId194">
          <objectPr defaultSize="0" autoPict="0" r:id="rId195">
            <anchor moveWithCells="1">
              <from>
                <xdr:col>19</xdr:col>
                <xdr:colOff>209550</xdr:colOff>
                <xdr:row>68</xdr:row>
                <xdr:rowOff>66675</xdr:rowOff>
              </from>
              <to>
                <xdr:col>19</xdr:col>
                <xdr:colOff>695325</xdr:colOff>
                <xdr:row>68</xdr:row>
                <xdr:rowOff>438150</xdr:rowOff>
              </to>
            </anchor>
          </objectPr>
        </oleObject>
      </mc:Choice>
      <mc:Fallback>
        <oleObject progId="포장기 셸 개체" dvAspect="DVASPECT_ICON" shapeId="1254" r:id="rId194"/>
      </mc:Fallback>
    </mc:AlternateContent>
    <mc:AlternateContent xmlns:mc="http://schemas.openxmlformats.org/markup-compatibility/2006">
      <mc:Choice Requires="x14">
        <oleObject progId="포장기 셸 개체" dvAspect="DVASPECT_ICON" shapeId="1255" r:id="rId196">
          <objectPr defaultSize="0" autoPict="0" r:id="rId197">
            <anchor moveWithCells="1">
              <from>
                <xdr:col>16</xdr:col>
                <xdr:colOff>295275</xdr:colOff>
                <xdr:row>69</xdr:row>
                <xdr:rowOff>47625</xdr:rowOff>
              </from>
              <to>
                <xdr:col>16</xdr:col>
                <xdr:colOff>847725</xdr:colOff>
                <xdr:row>69</xdr:row>
                <xdr:rowOff>466725</xdr:rowOff>
              </to>
            </anchor>
          </objectPr>
        </oleObject>
      </mc:Choice>
      <mc:Fallback>
        <oleObject progId="포장기 셸 개체" dvAspect="DVASPECT_ICON" shapeId="1255" r:id="rId196"/>
      </mc:Fallback>
    </mc:AlternateContent>
    <mc:AlternateContent xmlns:mc="http://schemas.openxmlformats.org/markup-compatibility/2006">
      <mc:Choice Requires="x14">
        <oleObject progId="포장기 셸 개체" dvAspect="DVASPECT_ICON" shapeId="1257" r:id="rId198">
          <objectPr defaultSize="0" autoPict="0" r:id="rId199">
            <anchor moveWithCells="1">
              <from>
                <xdr:col>17</xdr:col>
                <xdr:colOff>209550</xdr:colOff>
                <xdr:row>69</xdr:row>
                <xdr:rowOff>66675</xdr:rowOff>
              </from>
              <to>
                <xdr:col>17</xdr:col>
                <xdr:colOff>742950</xdr:colOff>
                <xdr:row>69</xdr:row>
                <xdr:rowOff>476250</xdr:rowOff>
              </to>
            </anchor>
          </objectPr>
        </oleObject>
      </mc:Choice>
      <mc:Fallback>
        <oleObject progId="포장기 셸 개체" dvAspect="DVASPECT_ICON" shapeId="1257" r:id="rId198"/>
      </mc:Fallback>
    </mc:AlternateContent>
    <mc:AlternateContent xmlns:mc="http://schemas.openxmlformats.org/markup-compatibility/2006">
      <mc:Choice Requires="x14">
        <oleObject progId="포장기 셸 개체" dvAspect="DVASPECT_ICON" shapeId="1258" r:id="rId200">
          <objectPr defaultSize="0" autoPict="0" r:id="rId201">
            <anchor moveWithCells="1">
              <from>
                <xdr:col>18</xdr:col>
                <xdr:colOff>209550</xdr:colOff>
                <xdr:row>69</xdr:row>
                <xdr:rowOff>85725</xdr:rowOff>
              </from>
              <to>
                <xdr:col>18</xdr:col>
                <xdr:colOff>714375</xdr:colOff>
                <xdr:row>69</xdr:row>
                <xdr:rowOff>466725</xdr:rowOff>
              </to>
            </anchor>
          </objectPr>
        </oleObject>
      </mc:Choice>
      <mc:Fallback>
        <oleObject progId="포장기 셸 개체" dvAspect="DVASPECT_ICON" shapeId="1258" r:id="rId200"/>
      </mc:Fallback>
    </mc:AlternateContent>
    <mc:AlternateContent xmlns:mc="http://schemas.openxmlformats.org/markup-compatibility/2006">
      <mc:Choice Requires="x14">
        <oleObject progId="포장기 셸 개체" dvAspect="DVASPECT_ICON" shapeId="1259" r:id="rId202">
          <objectPr defaultSize="0" autoPict="0" r:id="rId203">
            <anchor moveWithCells="1">
              <from>
                <xdr:col>19</xdr:col>
                <xdr:colOff>171450</xdr:colOff>
                <xdr:row>69</xdr:row>
                <xdr:rowOff>66675</xdr:rowOff>
              </from>
              <to>
                <xdr:col>19</xdr:col>
                <xdr:colOff>752475</xdr:colOff>
                <xdr:row>69</xdr:row>
                <xdr:rowOff>504825</xdr:rowOff>
              </to>
            </anchor>
          </objectPr>
        </oleObject>
      </mc:Choice>
      <mc:Fallback>
        <oleObject progId="포장기 셸 개체" dvAspect="DVASPECT_ICON" shapeId="1259" r:id="rId202"/>
      </mc:Fallback>
    </mc:AlternateContent>
    <mc:AlternateContent xmlns:mc="http://schemas.openxmlformats.org/markup-compatibility/2006">
      <mc:Choice Requires="x14">
        <oleObject progId="포장기 셸 개체" dvAspect="DVASPECT_ICON" shapeId="1260" r:id="rId204">
          <objectPr defaultSize="0" autoPict="0" r:id="rId205">
            <anchor moveWithCells="1">
              <from>
                <xdr:col>16</xdr:col>
                <xdr:colOff>295275</xdr:colOff>
                <xdr:row>70</xdr:row>
                <xdr:rowOff>66675</xdr:rowOff>
              </from>
              <to>
                <xdr:col>16</xdr:col>
                <xdr:colOff>828675</xdr:colOff>
                <xdr:row>70</xdr:row>
                <xdr:rowOff>466725</xdr:rowOff>
              </to>
            </anchor>
          </objectPr>
        </oleObject>
      </mc:Choice>
      <mc:Fallback>
        <oleObject progId="포장기 셸 개체" dvAspect="DVASPECT_ICON" shapeId="1260" r:id="rId204"/>
      </mc:Fallback>
    </mc:AlternateContent>
    <mc:AlternateContent xmlns:mc="http://schemas.openxmlformats.org/markup-compatibility/2006">
      <mc:Choice Requires="x14">
        <oleObject progId="포장기 셸 개체" dvAspect="DVASPECT_ICON" shapeId="1261" r:id="rId206">
          <objectPr defaultSize="0" autoPict="0" r:id="rId207">
            <anchor moveWithCells="1">
              <from>
                <xdr:col>17</xdr:col>
                <xdr:colOff>190500</xdr:colOff>
                <xdr:row>70</xdr:row>
                <xdr:rowOff>85725</xdr:rowOff>
              </from>
              <to>
                <xdr:col>17</xdr:col>
                <xdr:colOff>647700</xdr:colOff>
                <xdr:row>70</xdr:row>
                <xdr:rowOff>428625</xdr:rowOff>
              </to>
            </anchor>
          </objectPr>
        </oleObject>
      </mc:Choice>
      <mc:Fallback>
        <oleObject progId="포장기 셸 개체" dvAspect="DVASPECT_ICON" shapeId="1261" r:id="rId206"/>
      </mc:Fallback>
    </mc:AlternateContent>
    <mc:AlternateContent xmlns:mc="http://schemas.openxmlformats.org/markup-compatibility/2006">
      <mc:Choice Requires="x14">
        <oleObject progId="포장기 셸 개체" dvAspect="DVASPECT_ICON" shapeId="1262" r:id="rId208">
          <objectPr defaultSize="0" autoPict="0" r:id="rId209">
            <anchor moveWithCells="1">
              <from>
                <xdr:col>18</xdr:col>
                <xdr:colOff>238125</xdr:colOff>
                <xdr:row>70</xdr:row>
                <xdr:rowOff>66675</xdr:rowOff>
              </from>
              <to>
                <xdr:col>18</xdr:col>
                <xdr:colOff>762000</xdr:colOff>
                <xdr:row>70</xdr:row>
                <xdr:rowOff>457200</xdr:rowOff>
              </to>
            </anchor>
          </objectPr>
        </oleObject>
      </mc:Choice>
      <mc:Fallback>
        <oleObject progId="포장기 셸 개체" dvAspect="DVASPECT_ICON" shapeId="1262" r:id="rId208"/>
      </mc:Fallback>
    </mc:AlternateContent>
    <mc:AlternateContent xmlns:mc="http://schemas.openxmlformats.org/markup-compatibility/2006">
      <mc:Choice Requires="x14">
        <oleObject progId="포장기 셸 개체" dvAspect="DVASPECT_ICON" shapeId="1263" r:id="rId210">
          <objectPr defaultSize="0" autoPict="0" r:id="rId211">
            <anchor moveWithCells="1">
              <from>
                <xdr:col>19</xdr:col>
                <xdr:colOff>190500</xdr:colOff>
                <xdr:row>70</xdr:row>
                <xdr:rowOff>66675</xdr:rowOff>
              </from>
              <to>
                <xdr:col>19</xdr:col>
                <xdr:colOff>676275</xdr:colOff>
                <xdr:row>70</xdr:row>
                <xdr:rowOff>438150</xdr:rowOff>
              </to>
            </anchor>
          </objectPr>
        </oleObject>
      </mc:Choice>
      <mc:Fallback>
        <oleObject progId="포장기 셸 개체" dvAspect="DVASPECT_ICON" shapeId="1263" r:id="rId210"/>
      </mc:Fallback>
    </mc:AlternateContent>
    <mc:AlternateContent xmlns:mc="http://schemas.openxmlformats.org/markup-compatibility/2006">
      <mc:Choice Requires="x14">
        <oleObject progId="포장기 셸 개체" dvAspect="DVASPECT_ICON" shapeId="1264" r:id="rId212">
          <objectPr defaultSize="0" autoPict="0" r:id="rId213">
            <anchor moveWithCells="1">
              <from>
                <xdr:col>16</xdr:col>
                <xdr:colOff>381000</xdr:colOff>
                <xdr:row>72</xdr:row>
                <xdr:rowOff>104775</xdr:rowOff>
              </from>
              <to>
                <xdr:col>16</xdr:col>
                <xdr:colOff>866775</xdr:colOff>
                <xdr:row>73</xdr:row>
                <xdr:rowOff>9525</xdr:rowOff>
              </to>
            </anchor>
          </objectPr>
        </oleObject>
      </mc:Choice>
      <mc:Fallback>
        <oleObject progId="포장기 셸 개체" dvAspect="DVASPECT_ICON" shapeId="1264" r:id="rId212"/>
      </mc:Fallback>
    </mc:AlternateContent>
    <mc:AlternateContent xmlns:mc="http://schemas.openxmlformats.org/markup-compatibility/2006">
      <mc:Choice Requires="x14">
        <oleObject progId="포장기 셸 개체" dvAspect="DVASPECT_ICON" shapeId="1265" r:id="rId214">
          <objectPr defaultSize="0" autoPict="0" r:id="rId215">
            <anchor moveWithCells="1">
              <from>
                <xdr:col>17</xdr:col>
                <xdr:colOff>209550</xdr:colOff>
                <xdr:row>72</xdr:row>
                <xdr:rowOff>66675</xdr:rowOff>
              </from>
              <to>
                <xdr:col>17</xdr:col>
                <xdr:colOff>695325</xdr:colOff>
                <xdr:row>73</xdr:row>
                <xdr:rowOff>9525</xdr:rowOff>
              </to>
            </anchor>
          </objectPr>
        </oleObject>
      </mc:Choice>
      <mc:Fallback>
        <oleObject progId="포장기 셸 개체" dvAspect="DVASPECT_ICON" shapeId="1265" r:id="rId214"/>
      </mc:Fallback>
    </mc:AlternateContent>
    <mc:AlternateContent xmlns:mc="http://schemas.openxmlformats.org/markup-compatibility/2006">
      <mc:Choice Requires="x14">
        <oleObject progId="포장기 셸 개체" dvAspect="DVASPECT_ICON" shapeId="1266" r:id="rId216">
          <objectPr defaultSize="0" autoPict="0" r:id="rId217">
            <anchor moveWithCells="1">
              <from>
                <xdr:col>18</xdr:col>
                <xdr:colOff>200025</xdr:colOff>
                <xdr:row>72</xdr:row>
                <xdr:rowOff>104775</xdr:rowOff>
              </from>
              <to>
                <xdr:col>18</xdr:col>
                <xdr:colOff>790575</xdr:colOff>
                <xdr:row>73</xdr:row>
                <xdr:rowOff>9525</xdr:rowOff>
              </to>
            </anchor>
          </objectPr>
        </oleObject>
      </mc:Choice>
      <mc:Fallback>
        <oleObject progId="포장기 셸 개체" dvAspect="DVASPECT_ICON" shapeId="1266" r:id="rId216"/>
      </mc:Fallback>
    </mc:AlternateContent>
    <mc:AlternateContent xmlns:mc="http://schemas.openxmlformats.org/markup-compatibility/2006">
      <mc:Choice Requires="x14">
        <oleObject progId="포장기 셸 개체" dvAspect="DVASPECT_ICON" shapeId="1267" r:id="rId218">
          <objectPr defaultSize="0" autoPict="0" r:id="rId219">
            <anchor moveWithCells="1">
              <from>
                <xdr:col>19</xdr:col>
                <xdr:colOff>190500</xdr:colOff>
                <xdr:row>72</xdr:row>
                <xdr:rowOff>47625</xdr:rowOff>
              </from>
              <to>
                <xdr:col>19</xdr:col>
                <xdr:colOff>762000</xdr:colOff>
                <xdr:row>73</xdr:row>
                <xdr:rowOff>9525</xdr:rowOff>
              </to>
            </anchor>
          </objectPr>
        </oleObject>
      </mc:Choice>
      <mc:Fallback>
        <oleObject progId="포장기 셸 개체" dvAspect="DVASPECT_ICON" shapeId="1267" r:id="rId218"/>
      </mc:Fallback>
    </mc:AlternateContent>
    <mc:AlternateContent xmlns:mc="http://schemas.openxmlformats.org/markup-compatibility/2006">
      <mc:Choice Requires="x14">
        <oleObject progId="포장기 셸 개체" dvAspect="DVASPECT_ICON" shapeId="1268" r:id="rId220">
          <objectPr defaultSize="0" autoPict="0" r:id="rId221">
            <anchor moveWithCells="1">
              <from>
                <xdr:col>16</xdr:col>
                <xdr:colOff>361950</xdr:colOff>
                <xdr:row>73</xdr:row>
                <xdr:rowOff>66675</xdr:rowOff>
              </from>
              <to>
                <xdr:col>16</xdr:col>
                <xdr:colOff>895350</xdr:colOff>
                <xdr:row>73</xdr:row>
                <xdr:rowOff>466725</xdr:rowOff>
              </to>
            </anchor>
          </objectPr>
        </oleObject>
      </mc:Choice>
      <mc:Fallback>
        <oleObject progId="포장기 셸 개체" dvAspect="DVASPECT_ICON" shapeId="1268" r:id="rId220"/>
      </mc:Fallback>
    </mc:AlternateContent>
    <mc:AlternateContent xmlns:mc="http://schemas.openxmlformats.org/markup-compatibility/2006">
      <mc:Choice Requires="x14">
        <oleObject progId="포장기 셸 개체" dvAspect="DVASPECT_ICON" shapeId="1269" r:id="rId222">
          <objectPr defaultSize="0" autoPict="0" r:id="rId223">
            <anchor moveWithCells="1">
              <from>
                <xdr:col>17</xdr:col>
                <xdr:colOff>209550</xdr:colOff>
                <xdr:row>73</xdr:row>
                <xdr:rowOff>66675</xdr:rowOff>
              </from>
              <to>
                <xdr:col>17</xdr:col>
                <xdr:colOff>714375</xdr:colOff>
                <xdr:row>73</xdr:row>
                <xdr:rowOff>447675</xdr:rowOff>
              </to>
            </anchor>
          </objectPr>
        </oleObject>
      </mc:Choice>
      <mc:Fallback>
        <oleObject progId="포장기 셸 개체" dvAspect="DVASPECT_ICON" shapeId="1269" r:id="rId222"/>
      </mc:Fallback>
    </mc:AlternateContent>
    <mc:AlternateContent xmlns:mc="http://schemas.openxmlformats.org/markup-compatibility/2006">
      <mc:Choice Requires="x14">
        <oleObject progId="포장기 셸 개체" dvAspect="DVASPECT_ICON" shapeId="1270" r:id="rId224">
          <objectPr defaultSize="0" autoPict="0" r:id="rId225">
            <anchor moveWithCells="1">
              <from>
                <xdr:col>18</xdr:col>
                <xdr:colOff>257175</xdr:colOff>
                <xdr:row>73</xdr:row>
                <xdr:rowOff>85725</xdr:rowOff>
              </from>
              <to>
                <xdr:col>18</xdr:col>
                <xdr:colOff>695325</xdr:colOff>
                <xdr:row>73</xdr:row>
                <xdr:rowOff>419100</xdr:rowOff>
              </to>
            </anchor>
          </objectPr>
        </oleObject>
      </mc:Choice>
      <mc:Fallback>
        <oleObject progId="포장기 셸 개체" dvAspect="DVASPECT_ICON" shapeId="1270" r:id="rId224"/>
      </mc:Fallback>
    </mc:AlternateContent>
    <mc:AlternateContent xmlns:mc="http://schemas.openxmlformats.org/markup-compatibility/2006">
      <mc:Choice Requires="x14">
        <oleObject progId="포장기 셸 개체" dvAspect="DVASPECT_ICON" shapeId="1271" r:id="rId226">
          <objectPr defaultSize="0" autoPict="0" r:id="rId227">
            <anchor moveWithCells="1">
              <from>
                <xdr:col>19</xdr:col>
                <xdr:colOff>257175</xdr:colOff>
                <xdr:row>73</xdr:row>
                <xdr:rowOff>123825</xdr:rowOff>
              </from>
              <to>
                <xdr:col>19</xdr:col>
                <xdr:colOff>714375</xdr:colOff>
                <xdr:row>73</xdr:row>
                <xdr:rowOff>457200</xdr:rowOff>
              </to>
            </anchor>
          </objectPr>
        </oleObject>
      </mc:Choice>
      <mc:Fallback>
        <oleObject progId="포장기 셸 개체" dvAspect="DVASPECT_ICON" shapeId="1271" r:id="rId226"/>
      </mc:Fallback>
    </mc:AlternateContent>
    <mc:AlternateContent xmlns:mc="http://schemas.openxmlformats.org/markup-compatibility/2006">
      <mc:Choice Requires="x14">
        <oleObject progId="포장기 셸 개체" dvAspect="DVASPECT_ICON" shapeId="1272" r:id="rId228">
          <objectPr defaultSize="0" autoPict="0" r:id="rId229">
            <anchor moveWithCells="1">
              <from>
                <xdr:col>16</xdr:col>
                <xdr:colOff>295275</xdr:colOff>
                <xdr:row>74</xdr:row>
                <xdr:rowOff>85725</xdr:rowOff>
              </from>
              <to>
                <xdr:col>16</xdr:col>
                <xdr:colOff>828675</xdr:colOff>
                <xdr:row>74</xdr:row>
                <xdr:rowOff>485775</xdr:rowOff>
              </to>
            </anchor>
          </objectPr>
        </oleObject>
      </mc:Choice>
      <mc:Fallback>
        <oleObject progId="포장기 셸 개체" dvAspect="DVASPECT_ICON" shapeId="1272" r:id="rId228"/>
      </mc:Fallback>
    </mc:AlternateContent>
    <mc:AlternateContent xmlns:mc="http://schemas.openxmlformats.org/markup-compatibility/2006">
      <mc:Choice Requires="x14">
        <oleObject progId="포장기 셸 개체" dvAspect="DVASPECT_ICON" shapeId="1273" r:id="rId230">
          <objectPr defaultSize="0" autoPict="0" r:id="rId231">
            <anchor moveWithCells="1">
              <from>
                <xdr:col>17</xdr:col>
                <xdr:colOff>142875</xdr:colOff>
                <xdr:row>74</xdr:row>
                <xdr:rowOff>66675</xdr:rowOff>
              </from>
              <to>
                <xdr:col>17</xdr:col>
                <xdr:colOff>676275</xdr:colOff>
                <xdr:row>74</xdr:row>
                <xdr:rowOff>476250</xdr:rowOff>
              </to>
            </anchor>
          </objectPr>
        </oleObject>
      </mc:Choice>
      <mc:Fallback>
        <oleObject progId="포장기 셸 개체" dvAspect="DVASPECT_ICON" shapeId="1273" r:id="rId230"/>
      </mc:Fallback>
    </mc:AlternateContent>
    <mc:AlternateContent xmlns:mc="http://schemas.openxmlformats.org/markup-compatibility/2006">
      <mc:Choice Requires="x14">
        <oleObject progId="포장기 셸 개체" dvAspect="DVASPECT_ICON" shapeId="1274" r:id="rId232">
          <objectPr defaultSize="0" autoPict="0" r:id="rId233">
            <anchor moveWithCells="1">
              <from>
                <xdr:col>18</xdr:col>
                <xdr:colOff>276225</xdr:colOff>
                <xdr:row>74</xdr:row>
                <xdr:rowOff>66675</xdr:rowOff>
              </from>
              <to>
                <xdr:col>18</xdr:col>
                <xdr:colOff>809625</xdr:colOff>
                <xdr:row>74</xdr:row>
                <xdr:rowOff>476250</xdr:rowOff>
              </to>
            </anchor>
          </objectPr>
        </oleObject>
      </mc:Choice>
      <mc:Fallback>
        <oleObject progId="포장기 셸 개체" dvAspect="DVASPECT_ICON" shapeId="1274" r:id="rId232"/>
      </mc:Fallback>
    </mc:AlternateContent>
    <mc:AlternateContent xmlns:mc="http://schemas.openxmlformats.org/markup-compatibility/2006">
      <mc:Choice Requires="x14">
        <oleObject progId="포장기 셸 개체" dvAspect="DVASPECT_ICON" shapeId="1275" r:id="rId234">
          <objectPr defaultSize="0" autoPict="0" r:id="rId235">
            <anchor moveWithCells="1">
              <from>
                <xdr:col>19</xdr:col>
                <xdr:colOff>209550</xdr:colOff>
                <xdr:row>74</xdr:row>
                <xdr:rowOff>47625</xdr:rowOff>
              </from>
              <to>
                <xdr:col>19</xdr:col>
                <xdr:colOff>733425</xdr:colOff>
                <xdr:row>74</xdr:row>
                <xdr:rowOff>447675</xdr:rowOff>
              </to>
            </anchor>
          </objectPr>
        </oleObject>
      </mc:Choice>
      <mc:Fallback>
        <oleObject progId="포장기 셸 개체" dvAspect="DVASPECT_ICON" shapeId="1275" r:id="rId234"/>
      </mc:Fallback>
    </mc:AlternateContent>
    <mc:AlternateContent xmlns:mc="http://schemas.openxmlformats.org/markup-compatibility/2006">
      <mc:Choice Requires="x14">
        <oleObject progId="포장기 셸 개체" dvAspect="DVASPECT_ICON" shapeId="1276" r:id="rId236">
          <objectPr defaultSize="0" autoPict="0" r:id="rId237">
            <anchor moveWithCells="1">
              <from>
                <xdr:col>16</xdr:col>
                <xdr:colOff>304800</xdr:colOff>
                <xdr:row>75</xdr:row>
                <xdr:rowOff>95250</xdr:rowOff>
              </from>
              <to>
                <xdr:col>16</xdr:col>
                <xdr:colOff>809625</xdr:colOff>
                <xdr:row>75</xdr:row>
                <xdr:rowOff>476250</xdr:rowOff>
              </to>
            </anchor>
          </objectPr>
        </oleObject>
      </mc:Choice>
      <mc:Fallback>
        <oleObject progId="포장기 셸 개체" dvAspect="DVASPECT_ICON" shapeId="1276" r:id="rId236"/>
      </mc:Fallback>
    </mc:AlternateContent>
    <mc:AlternateContent xmlns:mc="http://schemas.openxmlformats.org/markup-compatibility/2006">
      <mc:Choice Requires="x14">
        <oleObject progId="포장기 셸 개체" dvAspect="DVASPECT_ICON" shapeId="1277" r:id="rId238">
          <objectPr defaultSize="0" autoPict="0" r:id="rId239">
            <anchor moveWithCells="1">
              <from>
                <xdr:col>17</xdr:col>
                <xdr:colOff>180975</xdr:colOff>
                <xdr:row>75</xdr:row>
                <xdr:rowOff>76200</xdr:rowOff>
              </from>
              <to>
                <xdr:col>17</xdr:col>
                <xdr:colOff>685800</xdr:colOff>
                <xdr:row>75</xdr:row>
                <xdr:rowOff>457200</xdr:rowOff>
              </to>
            </anchor>
          </objectPr>
        </oleObject>
      </mc:Choice>
      <mc:Fallback>
        <oleObject progId="포장기 셸 개체" dvAspect="DVASPECT_ICON" shapeId="1277" r:id="rId238"/>
      </mc:Fallback>
    </mc:AlternateContent>
    <mc:AlternateContent xmlns:mc="http://schemas.openxmlformats.org/markup-compatibility/2006">
      <mc:Choice Requires="x14">
        <oleObject progId="포장기 셸 개체" dvAspect="DVASPECT_ICON" shapeId="1279" r:id="rId240">
          <objectPr defaultSize="0" autoPict="0" r:id="rId241">
            <anchor moveWithCells="1">
              <from>
                <xdr:col>18</xdr:col>
                <xdr:colOff>209550</xdr:colOff>
                <xdr:row>75</xdr:row>
                <xdr:rowOff>57150</xdr:rowOff>
              </from>
              <to>
                <xdr:col>18</xdr:col>
                <xdr:colOff>733425</xdr:colOff>
                <xdr:row>75</xdr:row>
                <xdr:rowOff>447675</xdr:rowOff>
              </to>
            </anchor>
          </objectPr>
        </oleObject>
      </mc:Choice>
      <mc:Fallback>
        <oleObject progId="포장기 셸 개체" dvAspect="DVASPECT_ICON" shapeId="1279" r:id="rId240"/>
      </mc:Fallback>
    </mc:AlternateContent>
    <mc:AlternateContent xmlns:mc="http://schemas.openxmlformats.org/markup-compatibility/2006">
      <mc:Choice Requires="x14">
        <oleObject progId="포장기 셸 개체" dvAspect="DVASPECT_ICON" shapeId="1280" r:id="rId242">
          <objectPr defaultSize="0" autoPict="0" r:id="rId243">
            <anchor moveWithCells="1">
              <from>
                <xdr:col>19</xdr:col>
                <xdr:colOff>209550</xdr:colOff>
                <xdr:row>75</xdr:row>
                <xdr:rowOff>47625</xdr:rowOff>
              </from>
              <to>
                <xdr:col>19</xdr:col>
                <xdr:colOff>771525</xdr:colOff>
                <xdr:row>75</xdr:row>
                <xdr:rowOff>466725</xdr:rowOff>
              </to>
            </anchor>
          </objectPr>
        </oleObject>
      </mc:Choice>
      <mc:Fallback>
        <oleObject progId="포장기 셸 개체" dvAspect="DVASPECT_ICON" shapeId="1280" r:id="rId242"/>
      </mc:Fallback>
    </mc:AlternateContent>
    <mc:AlternateContent xmlns:mc="http://schemas.openxmlformats.org/markup-compatibility/2006">
      <mc:Choice Requires="x14">
        <oleObject progId="포장기 셸 개체" dvAspect="DVASPECT_ICON" shapeId="1281" r:id="rId244">
          <objectPr defaultSize="0" autoPict="0" r:id="rId245">
            <anchor moveWithCells="1">
              <from>
                <xdr:col>16</xdr:col>
                <xdr:colOff>285750</xdr:colOff>
                <xdr:row>76</xdr:row>
                <xdr:rowOff>38100</xdr:rowOff>
              </from>
              <to>
                <xdr:col>16</xdr:col>
                <xdr:colOff>857250</xdr:colOff>
                <xdr:row>76</xdr:row>
                <xdr:rowOff>476250</xdr:rowOff>
              </to>
            </anchor>
          </objectPr>
        </oleObject>
      </mc:Choice>
      <mc:Fallback>
        <oleObject progId="포장기 셸 개체" dvAspect="DVASPECT_ICON" shapeId="1281" r:id="rId244"/>
      </mc:Fallback>
    </mc:AlternateContent>
    <mc:AlternateContent xmlns:mc="http://schemas.openxmlformats.org/markup-compatibility/2006">
      <mc:Choice Requires="x14">
        <oleObject progId="포장기 셸 개체" dvAspect="DVASPECT_ICON" shapeId="1282" r:id="rId246">
          <objectPr defaultSize="0" autoPict="0" r:id="rId247">
            <anchor moveWithCells="1">
              <from>
                <xdr:col>17</xdr:col>
                <xdr:colOff>180975</xdr:colOff>
                <xdr:row>76</xdr:row>
                <xdr:rowOff>85725</xdr:rowOff>
              </from>
              <to>
                <xdr:col>17</xdr:col>
                <xdr:colOff>695325</xdr:colOff>
                <xdr:row>76</xdr:row>
                <xdr:rowOff>476250</xdr:rowOff>
              </to>
            </anchor>
          </objectPr>
        </oleObject>
      </mc:Choice>
      <mc:Fallback>
        <oleObject progId="포장기 셸 개체" dvAspect="DVASPECT_ICON" shapeId="1282" r:id="rId246"/>
      </mc:Fallback>
    </mc:AlternateContent>
    <mc:AlternateContent xmlns:mc="http://schemas.openxmlformats.org/markup-compatibility/2006">
      <mc:Choice Requires="x14">
        <oleObject progId="포장기 셸 개체" dvAspect="DVASPECT_ICON" shapeId="1283" r:id="rId248">
          <objectPr defaultSize="0" autoPict="0" r:id="rId249">
            <anchor moveWithCells="1">
              <from>
                <xdr:col>19</xdr:col>
                <xdr:colOff>200025</xdr:colOff>
                <xdr:row>76</xdr:row>
                <xdr:rowOff>85725</xdr:rowOff>
              </from>
              <to>
                <xdr:col>19</xdr:col>
                <xdr:colOff>771525</xdr:colOff>
                <xdr:row>76</xdr:row>
                <xdr:rowOff>514350</xdr:rowOff>
              </to>
            </anchor>
          </objectPr>
        </oleObject>
      </mc:Choice>
      <mc:Fallback>
        <oleObject progId="포장기 셸 개체" dvAspect="DVASPECT_ICON" shapeId="1283" r:id="rId248"/>
      </mc:Fallback>
    </mc:AlternateContent>
    <mc:AlternateContent xmlns:mc="http://schemas.openxmlformats.org/markup-compatibility/2006">
      <mc:Choice Requires="x14">
        <oleObject progId="포장기 셸 개체" dvAspect="DVASPECT_ICON" shapeId="1284" r:id="rId250">
          <objectPr defaultSize="0" autoPict="0" r:id="rId251">
            <anchor moveWithCells="1">
              <from>
                <xdr:col>18</xdr:col>
                <xdr:colOff>180975</xdr:colOff>
                <xdr:row>76</xdr:row>
                <xdr:rowOff>57150</xdr:rowOff>
              </from>
              <to>
                <xdr:col>18</xdr:col>
                <xdr:colOff>762000</xdr:colOff>
                <xdr:row>76</xdr:row>
                <xdr:rowOff>495300</xdr:rowOff>
              </to>
            </anchor>
          </objectPr>
        </oleObject>
      </mc:Choice>
      <mc:Fallback>
        <oleObject progId="포장기 셸 개체" dvAspect="DVASPECT_ICON" shapeId="1284" r:id="rId250"/>
      </mc:Fallback>
    </mc:AlternateContent>
    <mc:AlternateContent xmlns:mc="http://schemas.openxmlformats.org/markup-compatibility/2006">
      <mc:Choice Requires="x14">
        <oleObject progId="포장기 셸 개체" dvAspect="DVASPECT_ICON" shapeId="1285" r:id="rId252">
          <objectPr defaultSize="0" autoPict="0" r:id="rId253">
            <anchor moveWithCells="1">
              <from>
                <xdr:col>16</xdr:col>
                <xdr:colOff>295275</xdr:colOff>
                <xdr:row>77</xdr:row>
                <xdr:rowOff>66675</xdr:rowOff>
              </from>
              <to>
                <xdr:col>16</xdr:col>
                <xdr:colOff>847725</xdr:colOff>
                <xdr:row>77</xdr:row>
                <xdr:rowOff>476250</xdr:rowOff>
              </to>
            </anchor>
          </objectPr>
        </oleObject>
      </mc:Choice>
      <mc:Fallback>
        <oleObject progId="포장기 셸 개체" dvAspect="DVASPECT_ICON" shapeId="1285" r:id="rId252"/>
      </mc:Fallback>
    </mc:AlternateContent>
    <mc:AlternateContent xmlns:mc="http://schemas.openxmlformats.org/markup-compatibility/2006">
      <mc:Choice Requires="x14">
        <oleObject progId="포장기 셸 개체" dvAspect="DVASPECT_ICON" shapeId="1286" r:id="rId254">
          <objectPr defaultSize="0" autoPict="0" r:id="rId255">
            <anchor moveWithCells="1">
              <from>
                <xdr:col>17</xdr:col>
                <xdr:colOff>152400</xdr:colOff>
                <xdr:row>77</xdr:row>
                <xdr:rowOff>85725</xdr:rowOff>
              </from>
              <to>
                <xdr:col>17</xdr:col>
                <xdr:colOff>666750</xdr:colOff>
                <xdr:row>77</xdr:row>
                <xdr:rowOff>476250</xdr:rowOff>
              </to>
            </anchor>
          </objectPr>
        </oleObject>
      </mc:Choice>
      <mc:Fallback>
        <oleObject progId="포장기 셸 개체" dvAspect="DVASPECT_ICON" shapeId="1286" r:id="rId254"/>
      </mc:Fallback>
    </mc:AlternateContent>
    <mc:AlternateContent xmlns:mc="http://schemas.openxmlformats.org/markup-compatibility/2006">
      <mc:Choice Requires="x14">
        <oleObject progId="포장기 셸 개체" dvAspect="DVASPECT_ICON" shapeId="1287" r:id="rId256">
          <objectPr defaultSize="0" autoPict="0" r:id="rId257">
            <anchor moveWithCells="1">
              <from>
                <xdr:col>18</xdr:col>
                <xdr:colOff>219075</xdr:colOff>
                <xdr:row>77</xdr:row>
                <xdr:rowOff>66675</xdr:rowOff>
              </from>
              <to>
                <xdr:col>18</xdr:col>
                <xdr:colOff>762000</xdr:colOff>
                <xdr:row>77</xdr:row>
                <xdr:rowOff>476250</xdr:rowOff>
              </to>
            </anchor>
          </objectPr>
        </oleObject>
      </mc:Choice>
      <mc:Fallback>
        <oleObject progId="포장기 셸 개체" dvAspect="DVASPECT_ICON" shapeId="1287" r:id="rId256"/>
      </mc:Fallback>
    </mc:AlternateContent>
    <mc:AlternateContent xmlns:mc="http://schemas.openxmlformats.org/markup-compatibility/2006">
      <mc:Choice Requires="x14">
        <oleObject progId="포장기 셸 개체" dvAspect="DVASPECT_ICON" shapeId="1288" r:id="rId258">
          <objectPr defaultSize="0" autoPict="0" r:id="rId259">
            <anchor moveWithCells="1">
              <from>
                <xdr:col>19</xdr:col>
                <xdr:colOff>228600</xdr:colOff>
                <xdr:row>77</xdr:row>
                <xdr:rowOff>85725</xdr:rowOff>
              </from>
              <to>
                <xdr:col>19</xdr:col>
                <xdr:colOff>771525</xdr:colOff>
                <xdr:row>77</xdr:row>
                <xdr:rowOff>485775</xdr:rowOff>
              </to>
            </anchor>
          </objectPr>
        </oleObject>
      </mc:Choice>
      <mc:Fallback>
        <oleObject progId="포장기 셸 개체" dvAspect="DVASPECT_ICON" shapeId="1288" r:id="rId258"/>
      </mc:Fallback>
    </mc:AlternateContent>
    <mc:AlternateContent xmlns:mc="http://schemas.openxmlformats.org/markup-compatibility/2006">
      <mc:Choice Requires="x14">
        <oleObject progId="포장기 셸 개체" dvAspect="DVASPECT_ICON" shapeId="1289" r:id="rId260">
          <objectPr defaultSize="0" autoPict="0" r:id="rId261">
            <anchor moveWithCells="1">
              <from>
                <xdr:col>16</xdr:col>
                <xdr:colOff>314325</xdr:colOff>
                <xdr:row>78</xdr:row>
                <xdr:rowOff>95250</xdr:rowOff>
              </from>
              <to>
                <xdr:col>16</xdr:col>
                <xdr:colOff>847725</xdr:colOff>
                <xdr:row>78</xdr:row>
                <xdr:rowOff>495300</xdr:rowOff>
              </to>
            </anchor>
          </objectPr>
        </oleObject>
      </mc:Choice>
      <mc:Fallback>
        <oleObject progId="포장기 셸 개체" dvAspect="DVASPECT_ICON" shapeId="1289" r:id="rId260"/>
      </mc:Fallback>
    </mc:AlternateContent>
    <mc:AlternateContent xmlns:mc="http://schemas.openxmlformats.org/markup-compatibility/2006">
      <mc:Choice Requires="x14">
        <oleObject progId="포장기 셸 개체" dvAspect="DVASPECT_ICON" shapeId="1290" r:id="rId262">
          <objectPr defaultSize="0" autoPict="0" r:id="rId263">
            <anchor moveWithCells="1">
              <from>
                <xdr:col>17</xdr:col>
                <xdr:colOff>180975</xdr:colOff>
                <xdr:row>78</xdr:row>
                <xdr:rowOff>66675</xdr:rowOff>
              </from>
              <to>
                <xdr:col>17</xdr:col>
                <xdr:colOff>714375</xdr:colOff>
                <xdr:row>78</xdr:row>
                <xdr:rowOff>476250</xdr:rowOff>
              </to>
            </anchor>
          </objectPr>
        </oleObject>
      </mc:Choice>
      <mc:Fallback>
        <oleObject progId="포장기 셸 개체" dvAspect="DVASPECT_ICON" shapeId="1290" r:id="rId262"/>
      </mc:Fallback>
    </mc:AlternateContent>
    <mc:AlternateContent xmlns:mc="http://schemas.openxmlformats.org/markup-compatibility/2006">
      <mc:Choice Requires="x14">
        <oleObject progId="포장기 셸 개체" dvAspect="DVASPECT_ICON" shapeId="1291" r:id="rId264">
          <objectPr defaultSize="0" autoPict="0" r:id="rId265">
            <anchor moveWithCells="1">
              <from>
                <xdr:col>18</xdr:col>
                <xdr:colOff>219075</xdr:colOff>
                <xdr:row>78</xdr:row>
                <xdr:rowOff>66675</xdr:rowOff>
              </from>
              <to>
                <xdr:col>18</xdr:col>
                <xdr:colOff>733425</xdr:colOff>
                <xdr:row>78</xdr:row>
                <xdr:rowOff>457200</xdr:rowOff>
              </to>
            </anchor>
          </objectPr>
        </oleObject>
      </mc:Choice>
      <mc:Fallback>
        <oleObject progId="포장기 셸 개체" dvAspect="DVASPECT_ICON" shapeId="1291" r:id="rId264"/>
      </mc:Fallback>
    </mc:AlternateContent>
    <mc:AlternateContent xmlns:mc="http://schemas.openxmlformats.org/markup-compatibility/2006">
      <mc:Choice Requires="x14">
        <oleObject progId="포장기 셸 개체" dvAspect="DVASPECT_ICON" shapeId="1292" r:id="rId266">
          <objectPr defaultSize="0" autoPict="0" r:id="rId267">
            <anchor moveWithCells="1">
              <from>
                <xdr:col>19</xdr:col>
                <xdr:colOff>200025</xdr:colOff>
                <xdr:row>78</xdr:row>
                <xdr:rowOff>38100</xdr:rowOff>
              </from>
              <to>
                <xdr:col>19</xdr:col>
                <xdr:colOff>790575</xdr:colOff>
                <xdr:row>78</xdr:row>
                <xdr:rowOff>485775</xdr:rowOff>
              </to>
            </anchor>
          </objectPr>
        </oleObject>
      </mc:Choice>
      <mc:Fallback>
        <oleObject progId="포장기 셸 개체" dvAspect="DVASPECT_ICON" shapeId="1292" r:id="rId266"/>
      </mc:Fallback>
    </mc:AlternateContent>
    <mc:AlternateContent xmlns:mc="http://schemas.openxmlformats.org/markup-compatibility/2006">
      <mc:Choice Requires="x14">
        <oleObject progId="포장기 셸 개체" dvAspect="DVASPECT_ICON" shapeId="1293" r:id="rId268">
          <objectPr defaultSize="0" autoPict="0" r:id="rId269">
            <anchor moveWithCells="1">
              <from>
                <xdr:col>16</xdr:col>
                <xdr:colOff>390525</xdr:colOff>
                <xdr:row>79</xdr:row>
                <xdr:rowOff>57150</xdr:rowOff>
              </from>
              <to>
                <xdr:col>16</xdr:col>
                <xdr:colOff>952500</xdr:colOff>
                <xdr:row>79</xdr:row>
                <xdr:rowOff>476250</xdr:rowOff>
              </to>
            </anchor>
          </objectPr>
        </oleObject>
      </mc:Choice>
      <mc:Fallback>
        <oleObject progId="포장기 셸 개체" dvAspect="DVASPECT_ICON" shapeId="1293" r:id="rId268"/>
      </mc:Fallback>
    </mc:AlternateContent>
    <mc:AlternateContent xmlns:mc="http://schemas.openxmlformats.org/markup-compatibility/2006">
      <mc:Choice Requires="x14">
        <oleObject progId="포장기 셸 개체" dvAspect="DVASPECT_ICON" shapeId="1294" r:id="rId270">
          <objectPr defaultSize="0" autoPict="0" r:id="rId271">
            <anchor moveWithCells="1">
              <from>
                <xdr:col>17</xdr:col>
                <xdr:colOff>161925</xdr:colOff>
                <xdr:row>79</xdr:row>
                <xdr:rowOff>66675</xdr:rowOff>
              </from>
              <to>
                <xdr:col>17</xdr:col>
                <xdr:colOff>704850</xdr:colOff>
                <xdr:row>79</xdr:row>
                <xdr:rowOff>476250</xdr:rowOff>
              </to>
            </anchor>
          </objectPr>
        </oleObject>
      </mc:Choice>
      <mc:Fallback>
        <oleObject progId="포장기 셸 개체" dvAspect="DVASPECT_ICON" shapeId="1294" r:id="rId270"/>
      </mc:Fallback>
    </mc:AlternateContent>
    <mc:AlternateContent xmlns:mc="http://schemas.openxmlformats.org/markup-compatibility/2006">
      <mc:Choice Requires="x14">
        <oleObject progId="포장기 셸 개체" dvAspect="DVASPECT_ICON" shapeId="1295" r:id="rId272">
          <objectPr defaultSize="0" autoPict="0" r:id="rId273">
            <anchor moveWithCells="1">
              <from>
                <xdr:col>19</xdr:col>
                <xdr:colOff>200025</xdr:colOff>
                <xdr:row>79</xdr:row>
                <xdr:rowOff>57150</xdr:rowOff>
              </from>
              <to>
                <xdr:col>19</xdr:col>
                <xdr:colOff>676275</xdr:colOff>
                <xdr:row>79</xdr:row>
                <xdr:rowOff>419100</xdr:rowOff>
              </to>
            </anchor>
          </objectPr>
        </oleObject>
      </mc:Choice>
      <mc:Fallback>
        <oleObject progId="포장기 셸 개체" dvAspect="DVASPECT_ICON" shapeId="1295" r:id="rId272"/>
      </mc:Fallback>
    </mc:AlternateContent>
    <mc:AlternateContent xmlns:mc="http://schemas.openxmlformats.org/markup-compatibility/2006">
      <mc:Choice Requires="x14">
        <oleObject progId="포장기 셸 개체" dvAspect="DVASPECT_ICON" shapeId="1296" r:id="rId274">
          <objectPr defaultSize="0" autoPict="0" r:id="rId275">
            <anchor moveWithCells="1">
              <from>
                <xdr:col>18</xdr:col>
                <xdr:colOff>161925</xdr:colOff>
                <xdr:row>79</xdr:row>
                <xdr:rowOff>57150</xdr:rowOff>
              </from>
              <to>
                <xdr:col>18</xdr:col>
                <xdr:colOff>742950</xdr:colOff>
                <xdr:row>79</xdr:row>
                <xdr:rowOff>485775</xdr:rowOff>
              </to>
            </anchor>
          </objectPr>
        </oleObject>
      </mc:Choice>
      <mc:Fallback>
        <oleObject progId="포장기 셸 개체" dvAspect="DVASPECT_ICON" shapeId="1296" r:id="rId274"/>
      </mc:Fallback>
    </mc:AlternateContent>
    <mc:AlternateContent xmlns:mc="http://schemas.openxmlformats.org/markup-compatibility/2006">
      <mc:Choice Requires="x14">
        <oleObject progId="포장기 셸 개체" dvAspect="DVASPECT_ICON" shapeId="1297" r:id="rId276">
          <objectPr defaultSize="0" autoPict="0" r:id="rId277">
            <anchor moveWithCells="1">
              <from>
                <xdr:col>16</xdr:col>
                <xdr:colOff>342900</xdr:colOff>
                <xdr:row>80</xdr:row>
                <xdr:rowOff>38100</xdr:rowOff>
              </from>
              <to>
                <xdr:col>16</xdr:col>
                <xdr:colOff>895350</xdr:colOff>
                <xdr:row>80</xdr:row>
                <xdr:rowOff>466725</xdr:rowOff>
              </to>
            </anchor>
          </objectPr>
        </oleObject>
      </mc:Choice>
      <mc:Fallback>
        <oleObject progId="포장기 셸 개체" dvAspect="DVASPECT_ICON" shapeId="1297" r:id="rId276"/>
      </mc:Fallback>
    </mc:AlternateContent>
    <mc:AlternateContent xmlns:mc="http://schemas.openxmlformats.org/markup-compatibility/2006">
      <mc:Choice Requires="x14">
        <oleObject progId="포장기 셸 개체" dvAspect="DVASPECT_ICON" shapeId="1298" r:id="rId278">
          <objectPr defaultSize="0" autoPict="0" r:id="rId279">
            <anchor moveWithCells="1">
              <from>
                <xdr:col>17</xdr:col>
                <xdr:colOff>200025</xdr:colOff>
                <xdr:row>80</xdr:row>
                <xdr:rowOff>95250</xdr:rowOff>
              </from>
              <to>
                <xdr:col>17</xdr:col>
                <xdr:colOff>666750</xdr:colOff>
                <xdr:row>80</xdr:row>
                <xdr:rowOff>447675</xdr:rowOff>
              </to>
            </anchor>
          </objectPr>
        </oleObject>
      </mc:Choice>
      <mc:Fallback>
        <oleObject progId="포장기 셸 개체" dvAspect="DVASPECT_ICON" shapeId="1298" r:id="rId278"/>
      </mc:Fallback>
    </mc:AlternateContent>
    <mc:AlternateContent xmlns:mc="http://schemas.openxmlformats.org/markup-compatibility/2006">
      <mc:Choice Requires="x14">
        <oleObject progId="포장기 셸 개체" dvAspect="DVASPECT_ICON" shapeId="1299" r:id="rId280">
          <objectPr defaultSize="0" autoPict="0" r:id="rId281">
            <anchor moveWithCells="1">
              <from>
                <xdr:col>18</xdr:col>
                <xdr:colOff>247650</xdr:colOff>
                <xdr:row>80</xdr:row>
                <xdr:rowOff>38100</xdr:rowOff>
              </from>
              <to>
                <xdr:col>18</xdr:col>
                <xdr:colOff>771525</xdr:colOff>
                <xdr:row>80</xdr:row>
                <xdr:rowOff>438150</xdr:rowOff>
              </to>
            </anchor>
          </objectPr>
        </oleObject>
      </mc:Choice>
      <mc:Fallback>
        <oleObject progId="포장기 셸 개체" dvAspect="DVASPECT_ICON" shapeId="1299" r:id="rId280"/>
      </mc:Fallback>
    </mc:AlternateContent>
    <mc:AlternateContent xmlns:mc="http://schemas.openxmlformats.org/markup-compatibility/2006">
      <mc:Choice Requires="x14">
        <oleObject progId="포장기 셸 개체" dvAspect="DVASPECT_ICON" shapeId="1300" r:id="rId282">
          <objectPr defaultSize="0" autoPict="0" r:id="rId283">
            <anchor moveWithCells="1">
              <from>
                <xdr:col>19</xdr:col>
                <xdr:colOff>161925</xdr:colOff>
                <xdr:row>80</xdr:row>
                <xdr:rowOff>85725</xdr:rowOff>
              </from>
              <to>
                <xdr:col>19</xdr:col>
                <xdr:colOff>695325</xdr:colOff>
                <xdr:row>80</xdr:row>
                <xdr:rowOff>485775</xdr:rowOff>
              </to>
            </anchor>
          </objectPr>
        </oleObject>
      </mc:Choice>
      <mc:Fallback>
        <oleObject progId="포장기 셸 개체" dvAspect="DVASPECT_ICON" shapeId="1300" r:id="rId28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입출고 미수금내역(상세자료)</vt:lpstr>
      <vt:lpstr>'입출고 미수금내역(상세자료)'!_?tabSel_exchange_tab_section</vt:lpstr>
      <vt:lpstr>'입출고 미수금내역(상세자료)'!Print_Titles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권성용</dc:creator>
  <cp:lastModifiedBy>기태 김</cp:lastModifiedBy>
  <cp:lastPrinted>2026-07-13T01:42:14Z</cp:lastPrinted>
  <dcterms:created xsi:type="dcterms:W3CDTF">2011-12-19T06:06:00Z</dcterms:created>
  <dcterms:modified xsi:type="dcterms:W3CDTF">2026-10-21T02:22:21Z</dcterms:modified>
</cp:coreProperties>
</file>