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C_USER\Documents\LocalLifeplanRepo\"/>
    </mc:Choice>
  </mc:AlternateContent>
  <xr:revisionPtr revIDLastSave="0" documentId="13_ncr:1_{68EE31E3-AF7A-4C45-9F50-3E90B0B5FF80}" xr6:coauthVersionLast="47" xr6:coauthVersionMax="47" xr10:uidLastSave="{00000000-0000-0000-0000-000000000000}"/>
  <bookViews>
    <workbookView xWindow="-24120" yWindow="-960" windowWidth="24240" windowHeight="17520" activeTab="1" xr2:uid="{934FA03D-99BD-49E0-BFEC-291BD79F4879}"/>
  </bookViews>
  <sheets>
    <sheet name="マネーフロー" sheetId="1" r:id="rId1"/>
    <sheet name="ライフプラン"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3" l="1"/>
  <c r="G140" i="3"/>
  <c r="E35" i="3"/>
  <c r="G35" i="3"/>
  <c r="H35" i="3"/>
  <c r="I35" i="3"/>
  <c r="J35" i="3"/>
  <c r="K35" i="3"/>
  <c r="L35" i="3"/>
  <c r="M35" i="3"/>
  <c r="N35" i="3"/>
  <c r="O35" i="3"/>
  <c r="P35" i="3"/>
  <c r="Q35" i="3"/>
  <c r="R35" i="3"/>
  <c r="S35" i="3"/>
  <c r="T35" i="3"/>
  <c r="U35" i="3"/>
  <c r="V35" i="3"/>
  <c r="W35" i="3"/>
  <c r="X35" i="3"/>
  <c r="Y35" i="3"/>
  <c r="Z35" i="3"/>
  <c r="AA35" i="3"/>
  <c r="AB35" i="3"/>
  <c r="AC35" i="3"/>
  <c r="AD35" i="3"/>
  <c r="AE35" i="3"/>
  <c r="AF35" i="3"/>
  <c r="AG35" i="3"/>
  <c r="AH35" i="3"/>
  <c r="AI35" i="3"/>
  <c r="AJ35" i="3"/>
  <c r="AK35" i="3"/>
  <c r="F35" i="3"/>
  <c r="G36" i="3"/>
  <c r="G136" i="3" l="1"/>
  <c r="G104" i="3"/>
  <c r="G113" i="3"/>
  <c r="G133" i="3"/>
  <c r="G102" i="3"/>
  <c r="G103" i="3"/>
  <c r="H102" i="3" l="1"/>
  <c r="I102" i="3"/>
  <c r="J102" i="3"/>
  <c r="K102" i="3"/>
  <c r="L102" i="3"/>
  <c r="M102" i="3"/>
  <c r="N102" i="3"/>
  <c r="O102" i="3"/>
  <c r="P102" i="3"/>
  <c r="Q102" i="3"/>
  <c r="R102" i="3"/>
  <c r="S102" i="3"/>
  <c r="T102" i="3"/>
  <c r="U102" i="3"/>
  <c r="V102" i="3"/>
  <c r="W102" i="3"/>
  <c r="X102" i="3"/>
  <c r="Y102" i="3"/>
  <c r="Z102" i="3"/>
  <c r="AA102" i="3"/>
  <c r="AB102" i="3"/>
  <c r="AC102" i="3"/>
  <c r="AD102" i="3"/>
  <c r="AE102" i="3"/>
  <c r="AF102" i="3"/>
  <c r="AG102" i="3"/>
  <c r="AH102" i="3"/>
  <c r="AI102" i="3"/>
  <c r="AJ102" i="3"/>
  <c r="AK102" i="3"/>
  <c r="H103" i="3"/>
  <c r="I103" i="3"/>
  <c r="J103" i="3"/>
  <c r="K103" i="3"/>
  <c r="L103" i="3"/>
  <c r="M103" i="3"/>
  <c r="N103" i="3"/>
  <c r="O103" i="3"/>
  <c r="P103" i="3"/>
  <c r="Q103" i="3"/>
  <c r="R103" i="3"/>
  <c r="S103" i="3"/>
  <c r="T103" i="3"/>
  <c r="U103" i="3"/>
  <c r="V103" i="3"/>
  <c r="W103" i="3"/>
  <c r="X103" i="3"/>
  <c r="Y103" i="3"/>
  <c r="Z103" i="3"/>
  <c r="AA103" i="3"/>
  <c r="AB103" i="3"/>
  <c r="AC103" i="3"/>
  <c r="AD103" i="3"/>
  <c r="AE103" i="3"/>
  <c r="AF103" i="3"/>
  <c r="AG103" i="3"/>
  <c r="AH103" i="3"/>
  <c r="AI103" i="3"/>
  <c r="AJ103" i="3"/>
  <c r="AK103" i="3"/>
  <c r="H104" i="3"/>
  <c r="I104" i="3"/>
  <c r="J104" i="3"/>
  <c r="K104" i="3"/>
  <c r="L104" i="3"/>
  <c r="M104" i="3"/>
  <c r="N104" i="3"/>
  <c r="O104" i="3"/>
  <c r="P104" i="3"/>
  <c r="Q104" i="3"/>
  <c r="R104" i="3"/>
  <c r="S104" i="3"/>
  <c r="T104" i="3"/>
  <c r="U104" i="3"/>
  <c r="V104" i="3"/>
  <c r="W104" i="3"/>
  <c r="X104" i="3"/>
  <c r="Y104" i="3"/>
  <c r="Z104" i="3"/>
  <c r="AA104" i="3"/>
  <c r="AB104" i="3"/>
  <c r="AC104" i="3"/>
  <c r="AD104" i="3"/>
  <c r="AE104" i="3"/>
  <c r="AF104" i="3"/>
  <c r="AG104" i="3"/>
  <c r="AH104" i="3"/>
  <c r="AI104" i="3"/>
  <c r="AJ104" i="3"/>
  <c r="AK104" i="3"/>
  <c r="H93" i="3"/>
  <c r="I93" i="3"/>
  <c r="J93" i="3"/>
  <c r="K93" i="3"/>
  <c r="L93" i="3"/>
  <c r="M93" i="3"/>
  <c r="N93" i="3"/>
  <c r="O93" i="3"/>
  <c r="P93" i="3"/>
  <c r="Q93" i="3"/>
  <c r="R93" i="3"/>
  <c r="S93" i="3"/>
  <c r="T93" i="3"/>
  <c r="U93" i="3"/>
  <c r="V93" i="3"/>
  <c r="W93" i="3"/>
  <c r="X93" i="3"/>
  <c r="Y93" i="3"/>
  <c r="Z93" i="3"/>
  <c r="AA93" i="3"/>
  <c r="AB93" i="3"/>
  <c r="AC93" i="3"/>
  <c r="AD93" i="3"/>
  <c r="AE93" i="3"/>
  <c r="AF93" i="3"/>
  <c r="AG93" i="3"/>
  <c r="AH93" i="3"/>
  <c r="AI93" i="3"/>
  <c r="AJ93" i="3"/>
  <c r="AK93" i="3"/>
  <c r="H94" i="3"/>
  <c r="I94" i="3"/>
  <c r="J94" i="3"/>
  <c r="K94" i="3"/>
  <c r="L94" i="3"/>
  <c r="M94" i="3"/>
  <c r="N94" i="3"/>
  <c r="O94" i="3"/>
  <c r="P94" i="3"/>
  <c r="Q94" i="3"/>
  <c r="R94" i="3"/>
  <c r="S94" i="3"/>
  <c r="T94" i="3"/>
  <c r="U94" i="3"/>
  <c r="V94" i="3"/>
  <c r="W94" i="3"/>
  <c r="X94" i="3"/>
  <c r="Y94" i="3"/>
  <c r="Z94" i="3"/>
  <c r="AA94" i="3"/>
  <c r="AB94" i="3"/>
  <c r="AC94" i="3"/>
  <c r="AD94" i="3"/>
  <c r="AE94" i="3"/>
  <c r="AF94" i="3"/>
  <c r="AG94" i="3"/>
  <c r="AH94" i="3"/>
  <c r="AI94" i="3"/>
  <c r="AJ94" i="3"/>
  <c r="AK94" i="3"/>
  <c r="H95" i="3"/>
  <c r="I95" i="3"/>
  <c r="J95" i="3"/>
  <c r="K95" i="3"/>
  <c r="L95" i="3"/>
  <c r="M95" i="3"/>
  <c r="N95" i="3"/>
  <c r="O95" i="3"/>
  <c r="P95" i="3"/>
  <c r="Q95" i="3"/>
  <c r="R95" i="3"/>
  <c r="S95" i="3"/>
  <c r="T95" i="3"/>
  <c r="U95" i="3"/>
  <c r="V95" i="3"/>
  <c r="W95" i="3"/>
  <c r="X95" i="3"/>
  <c r="Y95" i="3"/>
  <c r="Z95" i="3"/>
  <c r="AA95" i="3"/>
  <c r="AB95" i="3"/>
  <c r="AC95" i="3"/>
  <c r="AD95" i="3"/>
  <c r="AE95" i="3"/>
  <c r="AF95" i="3"/>
  <c r="AG95" i="3"/>
  <c r="AH95" i="3"/>
  <c r="AI95" i="3"/>
  <c r="AJ95" i="3"/>
  <c r="AK95" i="3"/>
  <c r="H96" i="3"/>
  <c r="I96" i="3"/>
  <c r="J96" i="3"/>
  <c r="K96" i="3"/>
  <c r="L96" i="3"/>
  <c r="M96" i="3"/>
  <c r="N96" i="3"/>
  <c r="O96" i="3"/>
  <c r="P96" i="3"/>
  <c r="Q96" i="3"/>
  <c r="R96" i="3"/>
  <c r="S96" i="3"/>
  <c r="T96" i="3"/>
  <c r="U96" i="3"/>
  <c r="V96" i="3"/>
  <c r="W96" i="3"/>
  <c r="X96" i="3"/>
  <c r="Y96" i="3"/>
  <c r="Z96" i="3"/>
  <c r="AA96" i="3"/>
  <c r="AB96" i="3"/>
  <c r="AC96" i="3"/>
  <c r="AD96" i="3"/>
  <c r="AE96" i="3"/>
  <c r="AF96" i="3"/>
  <c r="AG96" i="3"/>
  <c r="AH96" i="3"/>
  <c r="AI96" i="3"/>
  <c r="AJ96" i="3"/>
  <c r="AK96" i="3"/>
  <c r="H97" i="3"/>
  <c r="I97" i="3"/>
  <c r="J97" i="3"/>
  <c r="K97" i="3"/>
  <c r="L97" i="3"/>
  <c r="M97" i="3"/>
  <c r="N97" i="3"/>
  <c r="O97" i="3"/>
  <c r="P97" i="3"/>
  <c r="Q97" i="3"/>
  <c r="R97" i="3"/>
  <c r="S97" i="3"/>
  <c r="T97" i="3"/>
  <c r="U97" i="3"/>
  <c r="V97" i="3"/>
  <c r="W97" i="3"/>
  <c r="X97" i="3"/>
  <c r="Y97" i="3"/>
  <c r="Z97" i="3"/>
  <c r="AA97" i="3"/>
  <c r="AB97" i="3"/>
  <c r="AC97" i="3"/>
  <c r="AD97" i="3"/>
  <c r="AE97" i="3"/>
  <c r="AF97" i="3"/>
  <c r="AG97" i="3"/>
  <c r="AH97" i="3"/>
  <c r="AI97" i="3"/>
  <c r="AJ97" i="3"/>
  <c r="AK97" i="3"/>
  <c r="H98" i="3"/>
  <c r="I98" i="3"/>
  <c r="J98" i="3"/>
  <c r="K98" i="3"/>
  <c r="L98" i="3"/>
  <c r="M98" i="3"/>
  <c r="N98" i="3"/>
  <c r="O98" i="3"/>
  <c r="P98" i="3"/>
  <c r="Q98" i="3"/>
  <c r="R98" i="3"/>
  <c r="S98" i="3"/>
  <c r="T98" i="3"/>
  <c r="U98" i="3"/>
  <c r="V98" i="3"/>
  <c r="W98" i="3"/>
  <c r="X98" i="3"/>
  <c r="Y98" i="3"/>
  <c r="Z98" i="3"/>
  <c r="AA98" i="3"/>
  <c r="AB98" i="3"/>
  <c r="AC98" i="3"/>
  <c r="AD98" i="3"/>
  <c r="AE98" i="3"/>
  <c r="AF98" i="3"/>
  <c r="AG98" i="3"/>
  <c r="AH98" i="3"/>
  <c r="AI98" i="3"/>
  <c r="AJ98" i="3"/>
  <c r="AK98" i="3"/>
  <c r="H99" i="3"/>
  <c r="I99" i="3"/>
  <c r="J99" i="3"/>
  <c r="K99" i="3"/>
  <c r="L99" i="3"/>
  <c r="M99" i="3"/>
  <c r="N99" i="3"/>
  <c r="O99" i="3"/>
  <c r="P99" i="3"/>
  <c r="Q99" i="3"/>
  <c r="R99" i="3"/>
  <c r="S99" i="3"/>
  <c r="T99" i="3"/>
  <c r="U99" i="3"/>
  <c r="V99" i="3"/>
  <c r="W99" i="3"/>
  <c r="X99" i="3"/>
  <c r="Y99" i="3"/>
  <c r="Z99" i="3"/>
  <c r="AA99" i="3"/>
  <c r="AB99" i="3"/>
  <c r="AC99" i="3"/>
  <c r="AD99" i="3"/>
  <c r="AE99" i="3"/>
  <c r="AF99" i="3"/>
  <c r="AG99" i="3"/>
  <c r="AH99" i="3"/>
  <c r="AI99" i="3"/>
  <c r="AJ99" i="3"/>
  <c r="AK99" i="3"/>
  <c r="H100" i="3"/>
  <c r="I100" i="3"/>
  <c r="J100" i="3"/>
  <c r="K100" i="3"/>
  <c r="L100" i="3"/>
  <c r="M100" i="3"/>
  <c r="N100" i="3"/>
  <c r="O100" i="3"/>
  <c r="P100" i="3"/>
  <c r="Q100" i="3"/>
  <c r="R100" i="3"/>
  <c r="S100" i="3"/>
  <c r="T100" i="3"/>
  <c r="U100" i="3"/>
  <c r="V100" i="3"/>
  <c r="W100" i="3"/>
  <c r="X100" i="3"/>
  <c r="Y100" i="3"/>
  <c r="Z100" i="3"/>
  <c r="AA100" i="3"/>
  <c r="AB100" i="3"/>
  <c r="AC100" i="3"/>
  <c r="AD100" i="3"/>
  <c r="AE100" i="3"/>
  <c r="AF100" i="3"/>
  <c r="AG100" i="3"/>
  <c r="AH100" i="3"/>
  <c r="AI100" i="3"/>
  <c r="AJ100" i="3"/>
  <c r="AK100" i="3"/>
  <c r="H101" i="3"/>
  <c r="I101" i="3"/>
  <c r="J101" i="3"/>
  <c r="K101" i="3"/>
  <c r="L101" i="3"/>
  <c r="M101" i="3"/>
  <c r="N101" i="3"/>
  <c r="O101" i="3"/>
  <c r="P101" i="3"/>
  <c r="Q101" i="3"/>
  <c r="R101" i="3"/>
  <c r="S101" i="3"/>
  <c r="T101" i="3"/>
  <c r="U101" i="3"/>
  <c r="V101" i="3"/>
  <c r="W101" i="3"/>
  <c r="X101" i="3"/>
  <c r="Y101" i="3"/>
  <c r="Z101" i="3"/>
  <c r="AA101" i="3"/>
  <c r="AB101" i="3"/>
  <c r="AC101" i="3"/>
  <c r="AD101" i="3"/>
  <c r="AE101" i="3"/>
  <c r="AF101" i="3"/>
  <c r="AG101" i="3"/>
  <c r="AH101" i="3"/>
  <c r="AI101" i="3"/>
  <c r="AJ101" i="3"/>
  <c r="AK101" i="3"/>
  <c r="G93" i="3"/>
  <c r="G94" i="3"/>
  <c r="G95" i="3"/>
  <c r="G96" i="3"/>
  <c r="G97" i="3"/>
  <c r="G98" i="3"/>
  <c r="G99" i="3"/>
  <c r="G100" i="3"/>
  <c r="G101" i="3"/>
  <c r="E34" i="3" l="1"/>
  <c r="F34" i="3"/>
  <c r="G34" i="3"/>
  <c r="H34" i="3"/>
  <c r="I34" i="3"/>
  <c r="J34" i="3"/>
  <c r="K34" i="3"/>
  <c r="L34" i="3"/>
  <c r="M34" i="3"/>
  <c r="N34" i="3"/>
  <c r="O34" i="3"/>
  <c r="P34" i="3"/>
  <c r="Q34" i="3"/>
  <c r="R34" i="3"/>
  <c r="S34" i="3"/>
  <c r="T34" i="3"/>
  <c r="U34" i="3"/>
  <c r="V34" i="3"/>
  <c r="W34" i="3"/>
  <c r="X34" i="3"/>
  <c r="Y34" i="3"/>
  <c r="Z34" i="3"/>
  <c r="AA34" i="3"/>
  <c r="AB34" i="3"/>
  <c r="AC34" i="3"/>
  <c r="AD34" i="3"/>
  <c r="AE34" i="3"/>
  <c r="AF34" i="3"/>
  <c r="AG34" i="3"/>
  <c r="AH34" i="3"/>
  <c r="AI34" i="3"/>
  <c r="AJ34" i="3"/>
  <c r="AK34" i="3"/>
  <c r="AK145" i="3"/>
  <c r="AK146" i="3" s="1"/>
  <c r="AJ145" i="3"/>
  <c r="AJ146" i="3" s="1"/>
  <c r="AI145" i="3"/>
  <c r="AI146" i="3" s="1"/>
  <c r="AK125" i="3"/>
  <c r="AK126" i="3" s="1"/>
  <c r="AJ125" i="3"/>
  <c r="AJ126" i="3" s="1"/>
  <c r="AI125" i="3"/>
  <c r="AI126" i="3" s="1"/>
  <c r="AK105" i="3"/>
  <c r="AJ105" i="3"/>
  <c r="AI105" i="3"/>
  <c r="AK92" i="3"/>
  <c r="AJ92" i="3"/>
  <c r="AI92" i="3"/>
  <c r="AH92" i="3"/>
  <c r="AG92" i="3"/>
  <c r="AF92" i="3"/>
  <c r="AE92" i="3"/>
  <c r="AD92" i="3"/>
  <c r="AC92" i="3"/>
  <c r="AB92" i="3"/>
  <c r="AA92" i="3"/>
  <c r="Z92" i="3"/>
  <c r="Y92" i="3"/>
  <c r="X92" i="3"/>
  <c r="W92" i="3"/>
  <c r="V92" i="3"/>
  <c r="U92" i="3"/>
  <c r="T92" i="3"/>
  <c r="S92" i="3"/>
  <c r="R92" i="3"/>
  <c r="Q92" i="3"/>
  <c r="P92" i="3"/>
  <c r="O92" i="3"/>
  <c r="N92" i="3"/>
  <c r="M92" i="3"/>
  <c r="L92" i="3"/>
  <c r="K92" i="3"/>
  <c r="J92" i="3"/>
  <c r="I92" i="3"/>
  <c r="H92" i="3"/>
  <c r="G92" i="3"/>
  <c r="AH78" i="3"/>
  <c r="AG78" i="3"/>
  <c r="AF78" i="3"/>
  <c r="AE78" i="3"/>
  <c r="AD78" i="3"/>
  <c r="AC78" i="3"/>
  <c r="AB78" i="3"/>
  <c r="AA78" i="3"/>
  <c r="Z78" i="3"/>
  <c r="Y78" i="3"/>
  <c r="X78" i="3"/>
  <c r="W78" i="3"/>
  <c r="V78" i="3"/>
  <c r="U78" i="3"/>
  <c r="T78" i="3"/>
  <c r="S78" i="3"/>
  <c r="R78" i="3"/>
  <c r="Q78" i="3"/>
  <c r="P78" i="3"/>
  <c r="O78" i="3"/>
  <c r="N78" i="3"/>
  <c r="M78" i="3"/>
  <c r="L78" i="3"/>
  <c r="K78" i="3"/>
  <c r="J78" i="3"/>
  <c r="I78" i="3"/>
  <c r="H78" i="3"/>
  <c r="G78" i="3"/>
  <c r="F78" i="3"/>
  <c r="AH77" i="3"/>
  <c r="AG77" i="3"/>
  <c r="AF77" i="3"/>
  <c r="AE77" i="3"/>
  <c r="AD77" i="3"/>
  <c r="AC77" i="3"/>
  <c r="AB77" i="3"/>
  <c r="AA77" i="3"/>
  <c r="Z77" i="3"/>
  <c r="Y77" i="3"/>
  <c r="X77" i="3"/>
  <c r="W77" i="3"/>
  <c r="V77" i="3"/>
  <c r="U77" i="3"/>
  <c r="T77" i="3"/>
  <c r="S77" i="3"/>
  <c r="R77" i="3"/>
  <c r="Q77" i="3"/>
  <c r="P77" i="3"/>
  <c r="O77" i="3"/>
  <c r="N77" i="3"/>
  <c r="M77" i="3"/>
  <c r="L77" i="3"/>
  <c r="K77" i="3"/>
  <c r="J77" i="3"/>
  <c r="I77" i="3"/>
  <c r="H77" i="3"/>
  <c r="G77" i="3"/>
  <c r="F77" i="3"/>
  <c r="AH76" i="3"/>
  <c r="AG76" i="3"/>
  <c r="AF76" i="3"/>
  <c r="AE76" i="3"/>
  <c r="AD76" i="3"/>
  <c r="AC76" i="3"/>
  <c r="AB76" i="3"/>
  <c r="AA76" i="3"/>
  <c r="Z76" i="3"/>
  <c r="Y76" i="3"/>
  <c r="X76" i="3"/>
  <c r="W76" i="3"/>
  <c r="V76" i="3"/>
  <c r="U76" i="3"/>
  <c r="T76" i="3"/>
  <c r="S76" i="3"/>
  <c r="R76" i="3"/>
  <c r="Q76" i="3"/>
  <c r="P76" i="3"/>
  <c r="O76" i="3"/>
  <c r="N76" i="3"/>
  <c r="M76" i="3"/>
  <c r="L76" i="3"/>
  <c r="K76" i="3"/>
  <c r="J76" i="3"/>
  <c r="I76" i="3"/>
  <c r="H76" i="3"/>
  <c r="G76" i="3"/>
  <c r="F76" i="3"/>
  <c r="AH75" i="3"/>
  <c r="AG75" i="3"/>
  <c r="AF75" i="3"/>
  <c r="AE75" i="3"/>
  <c r="AD75" i="3"/>
  <c r="AC75" i="3"/>
  <c r="AB75" i="3"/>
  <c r="AA75" i="3"/>
  <c r="Z75" i="3"/>
  <c r="Y75" i="3"/>
  <c r="X75" i="3"/>
  <c r="W75" i="3"/>
  <c r="V75" i="3"/>
  <c r="U75" i="3"/>
  <c r="T75" i="3"/>
  <c r="S75" i="3"/>
  <c r="R75" i="3"/>
  <c r="Q75" i="3"/>
  <c r="P75" i="3"/>
  <c r="O75" i="3"/>
  <c r="N75" i="3"/>
  <c r="M75" i="3"/>
  <c r="L75" i="3"/>
  <c r="K75" i="3"/>
  <c r="J75" i="3"/>
  <c r="I75" i="3"/>
  <c r="H75" i="3"/>
  <c r="G75" i="3"/>
  <c r="F75" i="3"/>
  <c r="F60" i="3"/>
  <c r="AK15" i="3"/>
  <c r="AJ15" i="3"/>
  <c r="AI15" i="3"/>
  <c r="AH15" i="3"/>
  <c r="AG15" i="3"/>
  <c r="AF15" i="3"/>
  <c r="AE15" i="3"/>
  <c r="AD15" i="3"/>
  <c r="AC15" i="3"/>
  <c r="AB15" i="3"/>
  <c r="AA15" i="3"/>
  <c r="Z15" i="3"/>
  <c r="Y15" i="3"/>
  <c r="X15" i="3"/>
  <c r="W15" i="3"/>
  <c r="V15" i="3"/>
  <c r="U15" i="3"/>
  <c r="T15" i="3"/>
  <c r="S15" i="3"/>
  <c r="R15" i="3"/>
  <c r="Q15" i="3"/>
  <c r="P15" i="3"/>
  <c r="O15" i="3"/>
  <c r="N15" i="3"/>
  <c r="M15" i="3"/>
  <c r="L15" i="3"/>
  <c r="K15" i="3"/>
  <c r="J15" i="3"/>
  <c r="I15" i="3"/>
  <c r="H15" i="3"/>
  <c r="G15" i="3"/>
  <c r="F15"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N79" i="3" l="1"/>
  <c r="Z79" i="3"/>
  <c r="T79" i="3"/>
  <c r="J79" i="3"/>
  <c r="V79" i="3"/>
  <c r="AH79" i="3"/>
  <c r="K79" i="3"/>
  <c r="W79" i="3"/>
  <c r="H79" i="3"/>
  <c r="AF79" i="3"/>
  <c r="AD79" i="3"/>
  <c r="AA79" i="3"/>
  <c r="AB79" i="3"/>
  <c r="AC79" i="3"/>
  <c r="G79" i="3"/>
  <c r="P79" i="3"/>
  <c r="R79" i="3"/>
  <c r="Q79" i="3"/>
  <c r="F79" i="3"/>
  <c r="O79" i="3"/>
  <c r="S79" i="3"/>
  <c r="AE79" i="3"/>
  <c r="L79" i="3"/>
  <c r="I79" i="3"/>
  <c r="U79" i="3"/>
  <c r="AG79" i="3"/>
  <c r="X79" i="3"/>
  <c r="M79" i="3"/>
  <c r="Y79" i="3"/>
  <c r="P56" i="3" a="1"/>
  <c r="AD37" i="3"/>
  <c r="R37" i="3"/>
  <c r="AB37" i="3"/>
  <c r="P37" i="3"/>
  <c r="AK37" i="3"/>
  <c r="Y37" i="3"/>
  <c r="M37" i="3"/>
  <c r="L37" i="3"/>
  <c r="AH37" i="3"/>
  <c r="V37" i="3"/>
  <c r="J37" i="3"/>
  <c r="I37" i="3"/>
  <c r="AC37" i="3"/>
  <c r="Q37" i="3"/>
  <c r="Z37" i="3"/>
  <c r="N37" i="3"/>
  <c r="AI37" i="3"/>
  <c r="W37" i="3"/>
  <c r="K37" i="3"/>
  <c r="AF37" i="3"/>
  <c r="T37" i="3"/>
  <c r="H37" i="3"/>
  <c r="AE37" i="3"/>
  <c r="S37" i="3"/>
  <c r="G37" i="3"/>
  <c r="AA37" i="3"/>
  <c r="O37" i="3"/>
  <c r="AJ37" i="3"/>
  <c r="X37" i="3"/>
  <c r="AG37" i="3"/>
  <c r="U37" i="3"/>
  <c r="F37" i="3"/>
  <c r="L56" i="3" a="1"/>
  <c r="X56" i="3" a="1"/>
  <c r="AJ56" i="3" a="1"/>
  <c r="AJ56" i="3" s="1"/>
  <c r="J56" i="3" a="1"/>
  <c r="K57" i="3" s="1"/>
  <c r="V56" i="3" a="1"/>
  <c r="AH56" i="3" a="1"/>
  <c r="AH56" i="3" s="1"/>
  <c r="AB56" i="3" a="1"/>
  <c r="AD56" i="3" a="1"/>
  <c r="AE57" i="3" s="1"/>
  <c r="F56" i="3" a="1"/>
  <c r="G60" i="3" s="1"/>
  <c r="R56" i="3" a="1"/>
  <c r="H56" i="3" a="1"/>
  <c r="T56" i="3" a="1"/>
  <c r="AF56" i="3" a="1"/>
  <c r="N56" i="3" a="1"/>
  <c r="Z56" i="3" a="1"/>
  <c r="AA57" i="3" s="1"/>
  <c r="F82" i="3" l="1"/>
  <c r="F83" i="3"/>
  <c r="U60" i="3"/>
  <c r="U61" i="3" s="1"/>
  <c r="U80" i="3" s="1"/>
  <c r="U57" i="3"/>
  <c r="U58" i="3" s="1"/>
  <c r="I60" i="3"/>
  <c r="I61" i="3" s="1"/>
  <c r="I80" i="3" s="1"/>
  <c r="I57" i="3"/>
  <c r="I58" i="3" s="1"/>
  <c r="M60" i="3"/>
  <c r="M61" i="3" s="1"/>
  <c r="M80" i="3" s="1"/>
  <c r="M57" i="3"/>
  <c r="M58" i="3" s="1"/>
  <c r="N56" i="3"/>
  <c r="N57" i="3" s="1"/>
  <c r="N58" i="3" s="1"/>
  <c r="O57" i="3"/>
  <c r="O58" i="3" s="1"/>
  <c r="F56" i="3"/>
  <c r="G57" i="3"/>
  <c r="G58" i="3" s="1"/>
  <c r="X56" i="3"/>
  <c r="X57" i="3" s="1"/>
  <c r="X58" i="3" s="1"/>
  <c r="Y57" i="3"/>
  <c r="Y58" i="3" s="1"/>
  <c r="S60" i="3"/>
  <c r="S61" i="3" s="1"/>
  <c r="S80" i="3" s="1"/>
  <c r="S57" i="3"/>
  <c r="S58" i="3" s="1"/>
  <c r="AB56" i="3"/>
  <c r="AB57" i="3" s="1"/>
  <c r="AB58" i="3" s="1"/>
  <c r="AC57" i="3"/>
  <c r="AC58" i="3" s="1"/>
  <c r="AH60" i="3"/>
  <c r="AH61" i="3" s="1"/>
  <c r="AH80" i="3" s="1"/>
  <c r="AH57" i="3"/>
  <c r="AH58" i="3" s="1"/>
  <c r="AG60" i="3"/>
  <c r="AG61" i="3" s="1"/>
  <c r="AG80" i="3" s="1"/>
  <c r="AG57" i="3"/>
  <c r="AG58" i="3" s="1"/>
  <c r="W60" i="3"/>
  <c r="W61" i="3" s="1"/>
  <c r="W80" i="3" s="1"/>
  <c r="W57" i="3"/>
  <c r="W58" i="3" s="1"/>
  <c r="P56" i="3"/>
  <c r="P57" i="3" s="1"/>
  <c r="P58" i="3" s="1"/>
  <c r="Q57" i="3"/>
  <c r="Q58" i="3" s="1"/>
  <c r="Q60" i="3"/>
  <c r="Q61" i="3" s="1"/>
  <c r="Q80" i="3" s="1"/>
  <c r="AF56" i="3"/>
  <c r="L56" i="3"/>
  <c r="Z56" i="3"/>
  <c r="AE60" i="3"/>
  <c r="AE61" i="3" s="1"/>
  <c r="AE80" i="3" s="1"/>
  <c r="K60" i="3"/>
  <c r="K61" i="3" s="1"/>
  <c r="K80" i="3" s="1"/>
  <c r="J56" i="3"/>
  <c r="R56" i="3"/>
  <c r="O60" i="3"/>
  <c r="O61" i="3" s="1"/>
  <c r="O80" i="3" s="1"/>
  <c r="K58" i="3"/>
  <c r="Y60" i="3"/>
  <c r="Y61" i="3" s="1"/>
  <c r="Y80" i="3" s="1"/>
  <c r="AE58" i="3"/>
  <c r="T56" i="3"/>
  <c r="AD56" i="3"/>
  <c r="AC60" i="3"/>
  <c r="AC61" i="3" s="1"/>
  <c r="AC80" i="3" s="1"/>
  <c r="AA58" i="3"/>
  <c r="G61" i="3"/>
  <c r="G80" i="3" s="1"/>
  <c r="V56" i="3"/>
  <c r="H56" i="3"/>
  <c r="AA60" i="3"/>
  <c r="AA61" i="3" s="1"/>
  <c r="AA80" i="3" s="1"/>
  <c r="G81" i="3" l="1"/>
  <c r="G145" i="3" s="1"/>
  <c r="G146" i="3" s="1"/>
  <c r="AB60" i="3"/>
  <c r="AB61" i="3" s="1"/>
  <c r="AB80" i="3" s="1"/>
  <c r="AB82" i="3" s="1"/>
  <c r="N60" i="3"/>
  <c r="N61" i="3" s="1"/>
  <c r="N80" i="3" s="1"/>
  <c r="N82" i="3" s="1"/>
  <c r="L57" i="3"/>
  <c r="L58" i="3" s="1"/>
  <c r="V60" i="3"/>
  <c r="V61" i="3" s="1"/>
  <c r="V80" i="3" s="1"/>
  <c r="V57" i="3"/>
  <c r="V58" i="3" s="1"/>
  <c r="P60" i="3"/>
  <c r="P61" i="3" s="1"/>
  <c r="P80" i="3" s="1"/>
  <c r="P82" i="3" s="1"/>
  <c r="R60" i="3"/>
  <c r="R61" i="3" s="1"/>
  <c r="R80" i="3" s="1"/>
  <c r="R57" i="3"/>
  <c r="R58" i="3" s="1"/>
  <c r="T57" i="3"/>
  <c r="T58" i="3" s="1"/>
  <c r="X60" i="3"/>
  <c r="X61" i="3" s="1"/>
  <c r="X80" i="3" s="1"/>
  <c r="X82" i="3" s="1"/>
  <c r="Z60" i="3"/>
  <c r="Z61" i="3" s="1"/>
  <c r="Z80" i="3" s="1"/>
  <c r="Z57" i="3"/>
  <c r="Z58" i="3" s="1"/>
  <c r="AD60" i="3"/>
  <c r="AD61" i="3" s="1"/>
  <c r="AD80" i="3" s="1"/>
  <c r="AD57" i="3"/>
  <c r="AD58" i="3" s="1"/>
  <c r="J60" i="3"/>
  <c r="J61" i="3" s="1"/>
  <c r="J80" i="3" s="1"/>
  <c r="J57" i="3"/>
  <c r="J58" i="3" s="1"/>
  <c r="AF60" i="3"/>
  <c r="AF61" i="3" s="1"/>
  <c r="AF80" i="3" s="1"/>
  <c r="AF57" i="3"/>
  <c r="AF58" i="3" s="1"/>
  <c r="H60" i="3"/>
  <c r="H80" i="3" s="1"/>
  <c r="H57" i="3"/>
  <c r="H58" i="3" s="1"/>
  <c r="I82" i="3"/>
  <c r="L60" i="3"/>
  <c r="L61" i="3" s="1"/>
  <c r="L80" i="3" s="1"/>
  <c r="S82" i="3"/>
  <c r="AE82" i="3"/>
  <c r="AG82" i="3"/>
  <c r="AA82" i="3"/>
  <c r="Q82" i="3"/>
  <c r="M82" i="3"/>
  <c r="AH82" i="3"/>
  <c r="O82" i="3"/>
  <c r="Y82" i="3"/>
  <c r="G82" i="3"/>
  <c r="T60" i="3"/>
  <c r="T61" i="3" s="1"/>
  <c r="T80" i="3" s="1"/>
  <c r="W82" i="3"/>
  <c r="K82" i="3"/>
  <c r="U82" i="3"/>
  <c r="AC82" i="3"/>
  <c r="G59" i="3"/>
  <c r="H81" i="3" l="1"/>
  <c r="H145" i="3" s="1"/>
  <c r="H146" i="3" s="1"/>
  <c r="G83" i="3"/>
  <c r="G105" i="3" s="1"/>
  <c r="G106" i="3" s="1"/>
  <c r="H82" i="3"/>
  <c r="R82" i="3"/>
  <c r="AF82" i="3"/>
  <c r="AD82" i="3"/>
  <c r="V82" i="3"/>
  <c r="Z82" i="3"/>
  <c r="J82" i="3"/>
  <c r="L82" i="3"/>
  <c r="T82" i="3"/>
  <c r="G125" i="3"/>
  <c r="G126" i="3" s="1"/>
  <c r="H59" i="3"/>
  <c r="H125" i="3" s="1"/>
  <c r="H126" i="3" s="1"/>
  <c r="I81" i="3" l="1"/>
  <c r="J81" i="3" s="1"/>
  <c r="K81" i="3" s="1"/>
  <c r="I59" i="3"/>
  <c r="H83" i="3"/>
  <c r="H105" i="3" s="1"/>
  <c r="H106" i="3" s="1"/>
  <c r="I83" i="3" l="1"/>
  <c r="I105" i="3" s="1"/>
  <c r="I106" i="3" s="1"/>
  <c r="J145" i="3"/>
  <c r="J146" i="3" s="1"/>
  <c r="I145" i="3"/>
  <c r="I146" i="3" s="1"/>
  <c r="I125" i="3"/>
  <c r="I126" i="3" s="1"/>
  <c r="J59" i="3"/>
  <c r="J125" i="3" s="1"/>
  <c r="J126" i="3" s="1"/>
  <c r="L81" i="3"/>
  <c r="K145" i="3"/>
  <c r="K146" i="3" s="1"/>
  <c r="J83" i="3" l="1"/>
  <c r="J105" i="3" s="1"/>
  <c r="J106" i="3" s="1"/>
  <c r="K59" i="3"/>
  <c r="L59" i="3" s="1"/>
  <c r="M81" i="3"/>
  <c r="L145" i="3"/>
  <c r="L146" i="3" s="1"/>
  <c r="K83" i="3" l="1"/>
  <c r="K105" i="3" s="1"/>
  <c r="K106" i="3" s="1"/>
  <c r="K125" i="3"/>
  <c r="K126" i="3" s="1"/>
  <c r="M59" i="3"/>
  <c r="L83" i="3"/>
  <c r="L105" i="3" s="1"/>
  <c r="L106" i="3" s="1"/>
  <c r="L125" i="3"/>
  <c r="L126" i="3" s="1"/>
  <c r="N81" i="3"/>
  <c r="M145" i="3"/>
  <c r="M146" i="3" s="1"/>
  <c r="O81" i="3" l="1"/>
  <c r="N145" i="3"/>
  <c r="N146" i="3" s="1"/>
  <c r="N59" i="3"/>
  <c r="M83" i="3"/>
  <c r="M105" i="3" s="1"/>
  <c r="M106" i="3" s="1"/>
  <c r="M125" i="3"/>
  <c r="M126" i="3" s="1"/>
  <c r="O59" i="3" l="1"/>
  <c r="N83" i="3"/>
  <c r="N105" i="3" s="1"/>
  <c r="N106" i="3" s="1"/>
  <c r="N125" i="3"/>
  <c r="N126" i="3" s="1"/>
  <c r="P81" i="3"/>
  <c r="O145" i="3"/>
  <c r="O146" i="3" s="1"/>
  <c r="Q81" i="3" l="1"/>
  <c r="P145" i="3"/>
  <c r="P146" i="3" s="1"/>
  <c r="P59" i="3"/>
  <c r="O83" i="3"/>
  <c r="O105" i="3" s="1"/>
  <c r="O106" i="3" s="1"/>
  <c r="O125" i="3"/>
  <c r="O126" i="3" s="1"/>
  <c r="P83" i="3" l="1"/>
  <c r="P105" i="3" s="1"/>
  <c r="P125" i="3"/>
  <c r="P126" i="3" s="1"/>
  <c r="Q59" i="3"/>
  <c r="R81" i="3"/>
  <c r="Q145" i="3"/>
  <c r="Q146" i="3" s="1"/>
  <c r="S81" i="3" l="1"/>
  <c r="R145" i="3"/>
  <c r="R146" i="3" s="1"/>
  <c r="Q83" i="3"/>
  <c r="Q105" i="3" s="1"/>
  <c r="Q125" i="3"/>
  <c r="Q126" i="3" s="1"/>
  <c r="R59" i="3"/>
  <c r="R83" i="3" l="1"/>
  <c r="R105" i="3" s="1"/>
  <c r="R125" i="3"/>
  <c r="R126" i="3" s="1"/>
  <c r="S59" i="3"/>
  <c r="S145" i="3"/>
  <c r="S146" i="3" s="1"/>
  <c r="T81" i="3"/>
  <c r="T145" i="3" l="1"/>
  <c r="T146" i="3" s="1"/>
  <c r="U81" i="3"/>
  <c r="S83" i="3"/>
  <c r="S105" i="3" s="1"/>
  <c r="S125" i="3"/>
  <c r="S126" i="3" s="1"/>
  <c r="T59" i="3"/>
  <c r="T83" i="3" l="1"/>
  <c r="T105" i="3" s="1"/>
  <c r="T125" i="3"/>
  <c r="T126" i="3" s="1"/>
  <c r="U59" i="3"/>
  <c r="U145" i="3"/>
  <c r="U146" i="3" s="1"/>
  <c r="V81" i="3"/>
  <c r="W81" i="3" l="1"/>
  <c r="V145" i="3"/>
  <c r="V146" i="3" s="1"/>
  <c r="U83" i="3"/>
  <c r="U105" i="3" s="1"/>
  <c r="U125" i="3"/>
  <c r="U126" i="3" s="1"/>
  <c r="V59" i="3"/>
  <c r="X81" i="3" l="1"/>
  <c r="W145" i="3"/>
  <c r="W146" i="3" s="1"/>
  <c r="V125" i="3"/>
  <c r="V126" i="3" s="1"/>
  <c r="V83" i="3"/>
  <c r="V105" i="3" s="1"/>
  <c r="W59" i="3"/>
  <c r="Y81" i="3" l="1"/>
  <c r="X145" i="3"/>
  <c r="X146" i="3" s="1"/>
  <c r="X59" i="3"/>
  <c r="W125" i="3"/>
  <c r="W126" i="3" s="1"/>
  <c r="W83" i="3"/>
  <c r="W105" i="3" s="1"/>
  <c r="Y59" i="3" l="1"/>
  <c r="X83" i="3"/>
  <c r="X105" i="3" s="1"/>
  <c r="X125" i="3"/>
  <c r="X126" i="3" s="1"/>
  <c r="Z81" i="3"/>
  <c r="Y145" i="3"/>
  <c r="Y146" i="3" s="1"/>
  <c r="AA81" i="3" l="1"/>
  <c r="Z145" i="3"/>
  <c r="Z146" i="3" s="1"/>
  <c r="Z59" i="3"/>
  <c r="Y83" i="3"/>
  <c r="Y105" i="3" s="1"/>
  <c r="Y125" i="3"/>
  <c r="Y126" i="3" s="1"/>
  <c r="AA59" i="3" l="1"/>
  <c r="Z83" i="3"/>
  <c r="Z105" i="3" s="1"/>
  <c r="Z125" i="3"/>
  <c r="Z126" i="3" s="1"/>
  <c r="AB81" i="3"/>
  <c r="AA145" i="3"/>
  <c r="AA146" i="3" s="1"/>
  <c r="AB59" i="3" l="1"/>
  <c r="AA83" i="3"/>
  <c r="AA105" i="3" s="1"/>
  <c r="AA125" i="3"/>
  <c r="AA126" i="3" s="1"/>
  <c r="AC81" i="3"/>
  <c r="AB145" i="3"/>
  <c r="AB146" i="3" s="1"/>
  <c r="AC59" i="3" l="1"/>
  <c r="AB83" i="3"/>
  <c r="AB105" i="3" s="1"/>
  <c r="AB125" i="3"/>
  <c r="AB126" i="3" s="1"/>
  <c r="AD81" i="3"/>
  <c r="AC145" i="3"/>
  <c r="AC146" i="3" s="1"/>
  <c r="AC83" i="3" l="1"/>
  <c r="AC105" i="3" s="1"/>
  <c r="AC125" i="3"/>
  <c r="AC126" i="3" s="1"/>
  <c r="AD59" i="3"/>
  <c r="AE81" i="3"/>
  <c r="AD145" i="3"/>
  <c r="AD146" i="3" s="1"/>
  <c r="AE145" i="3" l="1"/>
  <c r="AE146" i="3" s="1"/>
  <c r="AF81" i="3"/>
  <c r="AD83" i="3"/>
  <c r="AD105" i="3" s="1"/>
  <c r="AD125" i="3"/>
  <c r="AD126" i="3" s="1"/>
  <c r="AE59" i="3"/>
  <c r="AE83" i="3" l="1"/>
  <c r="AE105" i="3" s="1"/>
  <c r="AE125" i="3"/>
  <c r="AE126" i="3" s="1"/>
  <c r="AF59" i="3"/>
  <c r="AF145" i="3"/>
  <c r="AF146" i="3" s="1"/>
  <c r="AG81" i="3"/>
  <c r="AG145" i="3" l="1"/>
  <c r="AG146" i="3" s="1"/>
  <c r="AH81" i="3"/>
  <c r="AH145" i="3" s="1"/>
  <c r="AH146" i="3" s="1"/>
  <c r="AF125" i="3"/>
  <c r="AF126" i="3" s="1"/>
  <c r="AF83" i="3"/>
  <c r="AF105" i="3" s="1"/>
  <c r="AG59" i="3"/>
  <c r="AG83" i="3" l="1"/>
  <c r="AG105" i="3" s="1"/>
  <c r="AG125" i="3"/>
  <c r="AG126" i="3" s="1"/>
  <c r="AH59" i="3"/>
  <c r="AH125" i="3" l="1"/>
  <c r="AH126" i="3" s="1"/>
  <c r="AH83" i="3"/>
  <c r="AH10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PC_USER</author>
    <author>猪飼和則</author>
  </authors>
  <commentList>
    <comment ref="P4" authorId="0" shapeId="0" xr:uid="{7FCA6A19-152A-4137-9E48-88A0A6DBCB5D}">
      <text>
        <r>
          <rPr>
            <sz val="9"/>
            <color indexed="81"/>
            <rFont val="MS P ゴシック"/>
            <family val="3"/>
            <charset val="128"/>
          </rPr>
          <t xml:space="preserve">2025/11/24：
売却益計画値を250万円から500万円に変更
</t>
        </r>
      </text>
    </comment>
    <comment ref="H10" authorId="0" shapeId="0" xr:uid="{004E8166-C187-48BE-ACF1-58DC27A96611}">
      <text>
        <r>
          <rPr>
            <b/>
            <sz val="9"/>
            <color indexed="81"/>
            <rFont val="MS P ゴシック"/>
            <family val="3"/>
            <charset val="128"/>
          </rPr>
          <t>日本一周クルーズ</t>
        </r>
      </text>
    </comment>
    <comment ref="I10" authorId="0" shapeId="0" xr:uid="{9F12B9D8-0C95-4AF3-8AF7-79907D409D61}">
      <text>
        <r>
          <rPr>
            <b/>
            <sz val="9"/>
            <color indexed="81"/>
            <rFont val="MS P ゴシック"/>
            <family val="3"/>
            <charset val="128"/>
          </rPr>
          <t>2025/11/24：
１回の旅費計画を25万円から20万円に変更</t>
        </r>
      </text>
    </comment>
    <comment ref="G11" authorId="0" shapeId="0" xr:uid="{D4ECA7EC-085E-4083-AE95-0588E0BFDAA5}">
      <text>
        <r>
          <rPr>
            <b/>
            <sz val="9"/>
            <color indexed="81"/>
            <rFont val="MS P ゴシック"/>
            <family val="3"/>
            <charset val="128"/>
          </rPr>
          <t>マンション片付け
キッチン（食洗器＋ガス台＋レンジ＋網戸）取替
トイレ修理
リビング内壁除去　＋　書斎クローゼット除去
 ＊2025/10のリフォーム会社見積を踏まえ、
　 計画値を400万円から500万円に変更した。
　 増額分は非常時用りそな普通預金で充当する。</t>
        </r>
      </text>
    </comment>
    <comment ref="M11" authorId="0" shapeId="0" xr:uid="{0EB4BA24-7567-49DC-B80F-90B784C0498F}">
      <text>
        <r>
          <rPr>
            <b/>
            <sz val="9"/>
            <color indexed="81"/>
            <rFont val="MS P ゴシック"/>
            <family val="3"/>
            <charset val="128"/>
          </rPr>
          <t>PC_USER:</t>
        </r>
        <r>
          <rPr>
            <sz val="9"/>
            <color indexed="81"/>
            <rFont val="MS P ゴシック"/>
            <family val="3"/>
            <charset val="128"/>
          </rPr>
          <t xml:space="preserve">
</t>
        </r>
      </text>
    </comment>
    <comment ref="P11" authorId="0" shapeId="0" xr:uid="{338FC685-A1B4-47DE-B9C8-067FAEB67471}">
      <text>
        <r>
          <rPr>
            <b/>
            <sz val="9"/>
            <color indexed="81"/>
            <rFont val="MS P ゴシック"/>
            <family val="3"/>
            <charset val="128"/>
          </rPr>
          <t>風呂＋換気扇　交換</t>
        </r>
      </text>
    </comment>
    <comment ref="Q11" authorId="0" shapeId="0" xr:uid="{B2222C55-31DE-4AF1-8E60-6A8FA28C58C3}">
      <text>
        <r>
          <rPr>
            <b/>
            <sz val="9"/>
            <color indexed="81"/>
            <rFont val="MS P ゴシック"/>
            <family val="3"/>
            <charset val="128"/>
          </rPr>
          <t>エアコン</t>
        </r>
      </text>
    </comment>
    <comment ref="E12" authorId="0" shapeId="0" xr:uid="{A1873305-59F2-4533-BBB1-D7EA7F7BD490}">
      <text>
        <r>
          <rPr>
            <b/>
            <sz val="9"/>
            <color indexed="81"/>
            <rFont val="MS P ゴシック"/>
            <family val="3"/>
            <charset val="128"/>
          </rPr>
          <t>家電         ｜価格(万円) ｜品番                  ｜特徴
-------------｜----------｜----------------------｜------------------------------------
TV　         ｜25 　　   ｜ﾋﾞｴﾗ TV-55Z95A        ｜55ｲﾝﾁ，4K有機EL
BD    　     ｜15        ｜ﾃﾞｨｰｶﾞ DMR-4T403      ｜4TB，3番組同時録画，BS･CS 4Kﾁｭｰﾅｰ内蔵
WiFiﾙｰﾀｰ     ｜ 1        ｜ﾊﾞｯﾌｧﾛｰ WSR-3000AX4P  ｜4LDKﾏﾝｼｮﾝ向け，Wi-Fi6
便座         ｜10        ｜ﾋﾞｭｰﾃｨ･ﾄﾜﾚ AWM600     ｜ｽﾃﾝﾚｽﾉｽﾞﾙ，ﾊﾈ抑制
冷蔵庫       ｜15         ｜ｼｬｰﾌﾟSJ-PW37P-H       ｜ｽﾘﾑﾀｲﾌﾟ，2暮らし向けの374L，節電ﾓｰﾄﾞ
電子レンジ　  | 5         | ｼﾛｶ SX-2001S1         | ｵﾌﾞﾝﾚﾝｼﾞ，20L，900W，湿度&amp;温度ｾﾝｻｰ
洗濯機       ｜10         ｜AQUA AQW-VX10A-W      ｜洗濯容量8kg，縦型，自動槽洗浄機能
乾燥機       ｜10         ｜TOSHIBA ED-60A4       ｜乾燥容量6kg，洗濯機の上に設置可
ﾄﾞﾗﾑ式洗乾機 ｜32         ｜ｼｬｰﾌﾟ ES-12X1-WL      ｜洗濯12kg，乾燥6kg
PC           ｜20         ｜高級機？              ｜
ｽﾏﾎ          ｜20         ｜これくらい？          ｜
　　＊TVとBDの価格は、2025/11時点のヨドバシ価格にプラスαしにたものである。
　　＊WiFiﾙｰﾀｰからﾄﾞﾗﾑ式洗濯乾燥機の価格は、同mbestの１位価格のプラスαしたものである。</t>
        </r>
      </text>
    </comment>
    <comment ref="G12" authorId="1" shapeId="0" xr:uid="{A75EC272-0EA6-45F5-A5BD-BD752B3901E3}">
      <text>
        <r>
          <rPr>
            <b/>
            <sz val="11"/>
            <color theme="1"/>
            <rFont val="游ゴシック"/>
            <family val="3"/>
            <charset val="128"/>
            <scheme val="minor"/>
          </rPr>
          <t>電子ﾚﾝｼﾞ: 5</t>
        </r>
      </text>
    </comment>
    <comment ref="H12" authorId="1" shapeId="0" xr:uid="{B9A45C49-D949-4109-B5F8-D413C4BCB125}">
      <text>
        <r>
          <rPr>
            <b/>
            <sz val="9"/>
            <color indexed="81"/>
            <rFont val="MS P ゴシック"/>
            <family val="3"/>
            <charset val="128"/>
          </rPr>
          <t>TV: 25
BDレコーダー: 15
スマホ: 20
WiFiﾙｰﾀｰ: 1</t>
        </r>
      </text>
    </comment>
    <comment ref="I12" authorId="1" shapeId="0" xr:uid="{855A6AE3-049B-4C94-AC40-80D932233F47}">
      <text>
        <r>
          <rPr>
            <b/>
            <sz val="9"/>
            <color indexed="81"/>
            <rFont val="MS P ゴシック"/>
            <family val="3"/>
            <charset val="128"/>
          </rPr>
          <t xml:space="preserve">洗濯機: 10
乾燥機: 10
洗濯パン・取付台: 5
</t>
        </r>
      </text>
    </comment>
    <comment ref="J12" authorId="0" shapeId="0" xr:uid="{7C64DFF5-1381-4A44-910B-0CFC474E28CC}">
      <text>
        <r>
          <rPr>
            <b/>
            <sz val="9"/>
            <color indexed="81"/>
            <rFont val="MS P ゴシック"/>
            <family val="3"/>
            <charset val="128"/>
          </rPr>
          <t>便座: 10</t>
        </r>
      </text>
    </comment>
    <comment ref="K12" authorId="0" shapeId="0" xr:uid="{87723471-1669-4F6F-8FDC-A61FE21BE32D}">
      <text>
        <r>
          <rPr>
            <sz val="9"/>
            <color indexed="81"/>
            <rFont val="MS P ゴシック"/>
            <family val="3"/>
            <charset val="128"/>
          </rPr>
          <t>冷蔵庫: 15</t>
        </r>
      </text>
    </comment>
    <comment ref="L12" authorId="0" shapeId="0" xr:uid="{460AF334-99AE-4565-A3E9-2DF1E304E75E}">
      <text>
        <r>
          <rPr>
            <b/>
            <sz val="9"/>
            <color indexed="81"/>
            <rFont val="MS P ゴシック"/>
            <family val="3"/>
            <charset val="128"/>
          </rPr>
          <t>給湯器: 30</t>
        </r>
      </text>
    </comment>
    <comment ref="N12" authorId="1" shapeId="0" xr:uid="{91FD0CCC-118D-440D-8861-12CFDAC45364}">
      <text>
        <r>
          <rPr>
            <b/>
            <sz val="9"/>
            <color indexed="81"/>
            <rFont val="MS P ゴシック"/>
            <family val="3"/>
            <charset val="128"/>
          </rPr>
          <t>スマホ: 20</t>
        </r>
      </text>
    </comment>
    <comment ref="O12" authorId="1" shapeId="0" xr:uid="{4B01CE31-D2AB-482B-9F69-B0FD526888D8}">
      <text>
        <r>
          <rPr>
            <b/>
            <sz val="9"/>
            <color indexed="81"/>
            <rFont val="MS P ゴシック"/>
            <family val="3"/>
            <charset val="128"/>
          </rPr>
          <t>PC: 20</t>
        </r>
      </text>
    </comment>
    <comment ref="S12" authorId="1" shapeId="0" xr:uid="{3DC8A5DB-FD62-49C8-86C8-1919C6FA9FAF}">
      <text>
        <r>
          <rPr>
            <b/>
            <sz val="9"/>
            <color indexed="81"/>
            <rFont val="MS P ゴシック"/>
            <family val="3"/>
            <charset val="128"/>
          </rPr>
          <t>スマホ: 20</t>
        </r>
      </text>
    </comment>
    <comment ref="U12" authorId="0" shapeId="0" xr:uid="{07B9E69D-1897-4BB0-BC32-89A3C76B13B1}">
      <text>
        <r>
          <rPr>
            <b/>
            <sz val="9"/>
            <color indexed="81"/>
            <rFont val="MS P ゴシック"/>
            <family val="3"/>
            <charset val="128"/>
          </rPr>
          <t xml:space="preserve">給湯器: 30
</t>
        </r>
      </text>
    </comment>
    <comment ref="V12" authorId="1" shapeId="0" xr:uid="{E625BB1D-D460-472F-89A3-7824F85F4F44}">
      <text>
        <r>
          <rPr>
            <b/>
            <sz val="9"/>
            <color indexed="81"/>
            <rFont val="MS P ゴシック"/>
            <family val="3"/>
            <charset val="128"/>
          </rPr>
          <t>PC: 20</t>
        </r>
      </text>
    </comment>
    <comment ref="X12" authorId="1" shapeId="0" xr:uid="{BC12BC93-467A-4469-8AA9-D54BF6571A67}">
      <text>
        <r>
          <rPr>
            <b/>
            <sz val="9"/>
            <color indexed="81"/>
            <rFont val="MS P ゴシック"/>
            <family val="3"/>
            <charset val="128"/>
          </rPr>
          <t>スマホ: 20</t>
        </r>
      </text>
    </comment>
    <comment ref="AC12" authorId="1" shapeId="0" xr:uid="{D9E3B774-5D9D-4144-9EB1-A74AD2B6AF1F}">
      <text>
        <r>
          <rPr>
            <b/>
            <sz val="9"/>
            <color indexed="81"/>
            <rFont val="MS P ゴシック"/>
            <family val="3"/>
            <charset val="128"/>
          </rPr>
          <t>スマホ: 20</t>
        </r>
      </text>
    </comment>
    <comment ref="AH12" authorId="1" shapeId="0" xr:uid="{406DAF9C-8246-4F1C-A231-F1ACE4593D72}">
      <text>
        <r>
          <rPr>
            <b/>
            <sz val="9"/>
            <color indexed="81"/>
            <rFont val="MS P ゴシック"/>
            <family val="3"/>
            <charset val="128"/>
          </rPr>
          <t>スマホ: 20</t>
        </r>
      </text>
    </comment>
    <comment ref="C16" authorId="0" shapeId="0" xr:uid="{0165E9F4-8F73-40F6-ADF6-3B090744234F}">
      <text>
        <r>
          <rPr>
            <sz val="9"/>
            <color indexed="81"/>
            <rFont val="MS P ゴシック"/>
            <family val="3"/>
            <charset val="128"/>
          </rPr>
          <t xml:space="preserve">国が運営する年金。
国民は必ず公的年金に加入する（国民皆保険）。
保険料は源世代から集められ、全世代に配布される。
</t>
        </r>
      </text>
    </comment>
    <comment ref="D16" authorId="0" shapeId="0" xr:uid="{8AB65C5D-165C-46B5-AD01-0992E994334F}">
      <text>
        <r>
          <rPr>
            <b/>
            <sz val="9"/>
            <color indexed="81"/>
            <rFont val="MS P ゴシック"/>
            <family val="3"/>
            <charset val="128"/>
          </rPr>
          <t>第１階層である国民年金は、20～60歳の全国民が加入する基礎年金。
第２階層である厚生年金は、70歳未満の会社員や公務員が加入する年金。
　各々の保険金から、老齢基礎年金､遺族基礎年金および老齢厚生年金,遺族厚生年金の保険料が天引きされる。</t>
        </r>
      </text>
    </comment>
    <comment ref="C18" authorId="0" shapeId="0" xr:uid="{DD79F993-52C3-4A73-B5A5-703B087CFB36}">
      <text>
        <r>
          <rPr>
            <sz val="9"/>
            <color indexed="81"/>
            <rFont val="MS P ゴシック"/>
            <family val="3"/>
            <charset val="128"/>
          </rPr>
          <t xml:space="preserve">個人的に公的年金に上乗せする第３階層の年金。
同じ人間が、保険料をって手厚い保障を受けながら、高齢期には保険金を受取ってより豊かな生活を送るための保険。
</t>
        </r>
      </text>
    </comment>
    <comment ref="D18" authorId="0" shapeId="0" xr:uid="{162D8B43-D8B4-487B-9F62-4926A8E25EB4}">
      <text>
        <r>
          <rPr>
            <b/>
            <sz val="9"/>
            <color indexed="81"/>
            <rFont val="MS P ゴシック"/>
            <family val="3"/>
            <charset val="128"/>
          </rPr>
          <t>退職金を年金として受取る制度.
確定給付企業年金(DB)と企業型確定拠出年金(DC)に別れる。</t>
        </r>
      </text>
    </comment>
    <comment ref="C22" authorId="0" shapeId="0" xr:uid="{F262545F-4166-4C03-B1F0-AC12F2BCCC5A}">
      <text>
        <r>
          <rPr>
            <b/>
            <sz val="9"/>
            <color indexed="81"/>
            <rFont val="MS P ゴシック"/>
            <family val="3"/>
            <charset val="128"/>
          </rPr>
          <t>社会保険は国や公的な団体によって運営され、会社員や公務員、所定の条件を満たすアルバイト・パートなどが被保険者となる。保険料は月々の給料から天引きされる。</t>
        </r>
      </text>
    </comment>
    <comment ref="D22" authorId="0" shapeId="0" xr:uid="{8CCF6B28-C97D-44FF-BBEF-D852173CEBFF}">
      <text/>
    </comment>
    <comment ref="D23" authorId="0" shapeId="0" xr:uid="{1B135690-5513-404D-9640-7AEA77413B9E}">
      <text>
        <r>
          <rPr>
            <b/>
            <sz val="9"/>
            <color indexed="81"/>
            <rFont val="MS P ゴシック"/>
            <family val="3"/>
            <charset val="128"/>
          </rPr>
          <t>下記のようなものが含まれる。
　・労災保険
　・雇用保険</t>
        </r>
      </text>
    </comment>
    <comment ref="C24" authorId="0" shapeId="0" xr:uid="{84E36B36-18C2-4359-A0AD-8BA0B7CB57C5}">
      <text>
        <r>
          <rPr>
            <b/>
            <sz val="9"/>
            <color indexed="81"/>
            <rFont val="MS P ゴシック"/>
            <family val="3"/>
            <charset val="128"/>
          </rPr>
          <t>保険業界では以下のように分類している
　第１分野：生命保険会社による生命保険
　第２分野：損害保険界者による損害保険
　第３分野：いずれかによる医療・障害保険　</t>
        </r>
      </text>
    </comment>
    <comment ref="D24" authorId="0" shapeId="0" xr:uid="{449FB695-0441-4718-A62A-FF6923632885}">
      <text>
        <r>
          <rPr>
            <b/>
            <sz val="9"/>
            <color indexed="81"/>
            <rFont val="MS P ゴシック"/>
            <family val="3"/>
            <charset val="128"/>
          </rPr>
          <t>下記のように分類される。
　死亡保険　家族の生活保障
　学而保険　子供の教育費保障
さらに死亡保険は下記のように分類される。
　定期保険　稼ぎ頭死亡後の遺族の生活費用
　養老保険　いずれ必要となる将来資金用
　終身保険　必ず発生する費用の確保用</t>
        </r>
      </text>
    </comment>
    <comment ref="E24" authorId="0" shapeId="0" xr:uid="{C6809527-BA5C-43FE-91C7-D153E66772D8}">
      <text>
        <r>
          <rPr>
            <b/>
            <sz val="9"/>
            <color indexed="81"/>
            <rFont val="MS P ゴシック"/>
            <family val="3"/>
            <charset val="128"/>
          </rPr>
          <t xml:space="preserve">受取り期間：20年確定　7764.46ドル／年
</t>
        </r>
      </text>
    </comment>
    <comment ref="H27" authorId="0" shapeId="0" xr:uid="{2136FA4F-5C44-4769-9486-56646886E4EF}">
      <text>
        <r>
          <rPr>
            <b/>
            <sz val="9"/>
            <color indexed="81"/>
            <rFont val="MS P ゴシック"/>
            <family val="3"/>
            <charset val="128"/>
          </rPr>
          <t>死亡保険分一部解約金</t>
        </r>
      </text>
    </comment>
    <comment ref="E29" authorId="0" shapeId="0" xr:uid="{15F693E4-D235-4756-8D9E-1651EA42E853}">
      <text>
        <r>
          <rPr>
            <sz val="9"/>
            <color indexed="81"/>
            <rFont val="MS P ゴシック"/>
            <family val="3"/>
            <charset val="128"/>
          </rPr>
          <t xml:space="preserve">郵貯保険の保険金は郵貯銀行に入金されるので、妻の小遣口座から手動振込して受取る。
</t>
        </r>
      </text>
    </comment>
    <comment ref="G36" authorId="0" shapeId="0" xr:uid="{C398002E-B705-4A9D-9CFA-AD08A2D5B6D0}">
      <text>
        <r>
          <rPr>
            <sz val="9"/>
            <color indexed="81"/>
            <rFont val="MS P ゴシック"/>
            <family val="3"/>
            <charset val="128"/>
          </rPr>
          <t>りそな：100　リフォーム不足分</t>
        </r>
      </text>
    </comment>
    <comment ref="L36" authorId="0" shapeId="0" xr:uid="{59AEE21B-AFBF-423E-9119-FFEAFAF0E213}">
      <text>
        <r>
          <rPr>
            <b/>
            <sz val="9"/>
            <color indexed="81"/>
            <rFont val="MS P ゴシック"/>
            <family val="3"/>
            <charset val="128"/>
          </rPr>
          <t>メイン口座への的資金追加計画
（十分蓄積できていたらしない）</t>
        </r>
      </text>
    </comment>
    <comment ref="C38" authorId="0" shapeId="0" xr:uid="{F631DE73-5F6F-4C45-9A1A-13B70CBD7C0B}">
      <text>
        <r>
          <rPr>
            <sz val="9"/>
            <color indexed="81"/>
            <rFont val="MS P ゴシック"/>
            <family val="3"/>
            <charset val="128"/>
          </rPr>
          <t xml:space="preserve">国が運営する年金。
国民は必ず公的年金に加入する（国民皆保険）。
保険料は源世代から集められ、全世代に配布される。
</t>
        </r>
      </text>
    </comment>
    <comment ref="D38" authorId="0" shapeId="0" xr:uid="{B15F5315-CD9F-41A3-828D-F1F9FDB07316}">
      <text>
        <r>
          <rPr>
            <b/>
            <sz val="9"/>
            <color indexed="81"/>
            <rFont val="MS P ゴシック"/>
            <family val="3"/>
            <charset val="128"/>
          </rPr>
          <t>第１階層である国民年金は、20～60歳の全国民が加入する基礎年金。
第２階層である厚生年金は、70歳未満の会社員や公務員が加入する年金。
　各々の保険金から、老齢基礎年金､遺族基礎年金および老齢厚生年金,遺族厚生年金の保険料が天引きされる。</t>
        </r>
      </text>
    </comment>
    <comment ref="E38" authorId="0" shapeId="0" xr:uid="{BFDA7728-5688-44AF-AA93-DA28BC9C41E4}">
      <text>
        <r>
          <rPr>
            <sz val="9"/>
            <color indexed="81"/>
            <rFont val="MS P ゴシック"/>
            <family val="3"/>
            <charset val="128"/>
          </rPr>
          <t>本来メイン口座から支払うべき妻の年金保険料の24年度分が共通口座から引落しされてたので、25年度分を含めた全残金分をメイン口座から共通口座に前倒しで一括振込みする。</t>
        </r>
      </text>
    </comment>
    <comment ref="C39" authorId="0" shapeId="0" xr:uid="{4D605B1A-300A-444E-BFA1-D62DF1D16A85}">
      <text>
        <r>
          <rPr>
            <sz val="9"/>
            <color indexed="81"/>
            <rFont val="MS P ゴシック"/>
            <family val="3"/>
            <charset val="128"/>
          </rPr>
          <t xml:space="preserve">個人的に公的年金に上乗せする第３階層の年金。
同じ人間が、保険料をって手厚い保障を受けながら、高齢期には保険金を受取ってより豊かな生活を送るための保険。
</t>
        </r>
      </text>
    </comment>
    <comment ref="D39" authorId="0" shapeId="0" xr:uid="{C036124E-8456-463A-A630-9574CA1C96D4}">
      <text>
        <r>
          <rPr>
            <b/>
            <sz val="9"/>
            <color indexed="81"/>
            <rFont val="MS P ゴシック"/>
            <family val="3"/>
            <charset val="128"/>
          </rPr>
          <t>退職金を年金として受取る制度.
確定給付企業年金(DB)と企業型確定拠出年金(DC)に別れる。</t>
        </r>
      </text>
    </comment>
    <comment ref="C41" authorId="0" shapeId="0" xr:uid="{F5B73CEC-20B9-4E4A-BAD5-F5029EF60580}">
      <text>
        <r>
          <rPr>
            <b/>
            <sz val="9"/>
            <color indexed="81"/>
            <rFont val="MS P ゴシック"/>
            <family val="3"/>
            <charset val="128"/>
          </rPr>
          <t>社会保険は国や公的な団体によって運営され、会社員や公務員、所定の条件を満たすアルバイト・パートなどが被保険者となる。保険料は月々の給料から天引きされる。</t>
        </r>
      </text>
    </comment>
    <comment ref="D41" authorId="0" shapeId="0" xr:uid="{7DFD3C2D-C086-4419-B42C-68E087503078}">
      <text>
        <r>
          <rPr>
            <b/>
            <sz val="9"/>
            <color indexed="81"/>
            <rFont val="MS P ゴシック"/>
            <family val="3"/>
            <charset val="128"/>
          </rPr>
          <t>下記のように分類される。
　健康保険
　介護保険
　厚生年金保険
さらに健康保険は下記のように分類される
　国民健康保険　　　　自営業、アルバイト、無職，長期滞在の外国人
　被用者保険　　　　　会社員、公務員
　後期高齢者医療制度　75才以上</t>
        </r>
      </text>
    </comment>
    <comment ref="D42" authorId="0" shapeId="0" xr:uid="{0EB8825C-B02C-4871-95A9-D996B5585DC0}">
      <text>
        <r>
          <rPr>
            <b/>
            <sz val="9"/>
            <color indexed="81"/>
            <rFont val="MS P ゴシック"/>
            <family val="3"/>
            <charset val="128"/>
          </rPr>
          <t>下記のようなものが含まれる。
　・労災保険
　・雇用保険</t>
        </r>
      </text>
    </comment>
    <comment ref="C43" authorId="0" shapeId="0" xr:uid="{ACBC789A-B9E9-4DC9-8FF2-86569EC893F5}">
      <text>
        <r>
          <rPr>
            <b/>
            <sz val="9"/>
            <color indexed="81"/>
            <rFont val="MS P ゴシック"/>
            <family val="3"/>
            <charset val="128"/>
          </rPr>
          <t>保険業界では以下のように分類している
　第１分野：生命保険会社による生命保険
　第２分野：損害保険界者による損害保険
　第３分野：いずれかによる医療・障害保険</t>
        </r>
      </text>
    </comment>
    <comment ref="D43" authorId="0" shapeId="0" xr:uid="{8BAC03EB-68E4-4230-9313-A75B68E6E47C}">
      <text>
        <r>
          <rPr>
            <b/>
            <sz val="9"/>
            <color indexed="81"/>
            <rFont val="MS P ゴシック"/>
            <family val="3"/>
            <charset val="128"/>
          </rPr>
          <t>下記のように分類される。
　死亡保険　家族の生活保障
　学而保険　子供の教育費保障
さらに死亡保険は下記のように分類される。
　定期保険　稼ぎ頭死亡後の遺族の生活費用
　養老保険　いずれ必要となる将来資金用
　終身保険　必ず発生する費用の確保用</t>
        </r>
      </text>
    </comment>
    <comment ref="E46" authorId="0" shapeId="0" xr:uid="{EA6E6339-BAFB-417D-9D0A-6574287C58A3}">
      <text>
        <r>
          <rPr>
            <b/>
            <sz val="9"/>
            <color indexed="81"/>
            <rFont val="MS P ゴシック"/>
            <family val="3"/>
            <charset val="128"/>
          </rPr>
          <t>郵貯保険の保険料は郵貯銀行から振込まねばならないので、妻の小遣口座に毎月１万円アップして自動振込する。</t>
        </r>
      </text>
    </comment>
    <comment ref="G60" authorId="0" shapeId="0" xr:uid="{D2B40346-8651-4B30-B5CE-BFCDBE4D4D2A}">
      <text>
        <r>
          <rPr>
            <b/>
            <sz val="9"/>
            <color indexed="81"/>
            <rFont val="MS P ゴシック"/>
            <family val="3"/>
            <charset val="128"/>
          </rPr>
          <t>国民年金保険料（妻）の残金24を含む</t>
        </r>
      </text>
    </comment>
    <comment ref="G95" authorId="0" shapeId="0" xr:uid="{262036F5-01FA-4BC8-B8EB-1514CB55C6A6}">
      <text>
        <r>
          <rPr>
            <b/>
            <sz val="9"/>
            <color indexed="81"/>
            <rFont val="MS P ゴシック"/>
            <family val="3"/>
            <charset val="128"/>
          </rPr>
          <t>PC_USER:</t>
        </r>
        <r>
          <rPr>
            <sz val="9"/>
            <color indexed="81"/>
            <rFont val="MS P ゴシック"/>
            <family val="3"/>
            <charset val="128"/>
          </rPr>
          <t xml:space="preserve">
</t>
        </r>
      </text>
    </comment>
    <comment ref="G96" authorId="0" shapeId="0" xr:uid="{69E2AA54-2427-4F59-AEE5-E8228FFFDD16}">
      <text>
        <r>
          <rPr>
            <b/>
            <sz val="9"/>
            <color indexed="81"/>
            <rFont val="MS P ゴシック"/>
            <family val="3"/>
            <charset val="128"/>
          </rPr>
          <t>PC_USER:</t>
        </r>
        <r>
          <rPr>
            <sz val="9"/>
            <color indexed="81"/>
            <rFont val="MS P ゴシック"/>
            <family val="3"/>
            <charset val="128"/>
          </rPr>
          <t xml:space="preserve">
</t>
        </r>
      </text>
    </comment>
    <comment ref="G113" authorId="0" shapeId="0" xr:uid="{23DA8E04-2475-49BD-AD45-69212BFA74D0}">
      <text>
        <r>
          <rPr>
            <b/>
            <sz val="9"/>
            <color indexed="81"/>
            <rFont val="MS P ゴシック"/>
            <family val="3"/>
            <charset val="128"/>
          </rPr>
          <t>2025年度共通口座への振込　-400
Nao国民健康保険料残金　-24
SBI保険解約　+85</t>
        </r>
      </text>
    </comment>
    <comment ref="G114" authorId="0" shapeId="0" xr:uid="{10DA67DA-68D6-4278-954A-276F536F8BA2}">
      <text>
        <r>
          <rPr>
            <b/>
            <sz val="9"/>
            <color indexed="81"/>
            <rFont val="MS P ゴシック"/>
            <family val="3"/>
            <charset val="128"/>
          </rPr>
          <t>Naoﾌﾟﾙﾃﾞﾝｼｬﾙ生命保険料　-265</t>
        </r>
      </text>
    </comment>
    <comment ref="G115" authorId="0" shapeId="0" xr:uid="{3867A11D-F368-47C4-B52D-35EE01EC474A}">
      <text>
        <r>
          <rPr>
            <b/>
            <sz val="9"/>
            <color indexed="81"/>
            <rFont val="MS P ゴシック"/>
            <family val="3"/>
            <charset val="128"/>
          </rPr>
          <t>kaz
 国民厚生年金　　+45
 パナ年金　　　  +12
 全労済個人年金  + 2　
 ﾌﾟﾙﾃﾞﾝｼｬﾙ保険金 + 9
nao</t>
        </r>
      </text>
    </comment>
    <comment ref="G116" authorId="0" shapeId="0" xr:uid="{0F2950A9-8AE7-4919-82C2-D9C59D0C6A78}">
      <text>
        <r>
          <rPr>
            <b/>
            <sz val="9"/>
            <color indexed="81"/>
            <rFont val="MS P ゴシック"/>
            <family val="3"/>
            <charset val="128"/>
          </rPr>
          <t>kaz
 東北電力配当金  + 1
 全労済東１      + 4
 ﾌﾟﾙﾃﾞﾝｼｬﾙ保険金 + 9
nao</t>
        </r>
      </text>
    </comment>
    <comment ref="G117" authorId="0" shapeId="0" xr:uid="{AA4D0E19-713A-481C-B4AD-6D9DEF9AEC0C}">
      <text>
        <r>
          <rPr>
            <b/>
            <sz val="9"/>
            <color indexed="81"/>
            <rFont val="MS P ゴシック"/>
            <family val="3"/>
            <charset val="128"/>
          </rPr>
          <t>kaz
 国民厚生年金　　+45
 パナ年金　　　  +12　
 ﾌﾟﾙﾃﾞﾝｼｬﾙ保険金 + 9
nao</t>
        </r>
      </text>
    </comment>
    <comment ref="J117" authorId="0" shapeId="0" xr:uid="{C621A1A5-ABEA-449D-808A-68EDB182D85A}">
      <text>
        <r>
          <rPr>
            <b/>
            <sz val="9"/>
            <color indexed="81"/>
            <rFont val="MS P ゴシック"/>
            <family val="3"/>
            <charset val="128"/>
          </rPr>
          <t>PC_USER:</t>
        </r>
        <r>
          <rPr>
            <sz val="9"/>
            <color indexed="81"/>
            <rFont val="MS P ゴシック"/>
            <family val="3"/>
            <charset val="128"/>
          </rPr>
          <t xml:space="preserve">
</t>
        </r>
      </text>
    </comment>
    <comment ref="G118" authorId="0" shapeId="0" xr:uid="{B56A3F48-96A8-4986-A566-5802F97A6C98}">
      <text>
        <r>
          <rPr>
            <b/>
            <sz val="9"/>
            <color indexed="81"/>
            <rFont val="MS P ゴシック"/>
            <family val="3"/>
            <charset val="128"/>
          </rPr>
          <t>kaz
 東北電力配当金  + 1
 全労済東１      + 4
 ﾌﾟﾙﾃﾞﾝｼｬﾙ保険金 + 9
 普通預金利息　　+ 1
nao</t>
        </r>
      </text>
    </comment>
    <comment ref="G119" authorId="0" shapeId="0" xr:uid="{C5ACF506-080C-44E3-A0DC-FC576421F2C7}">
      <text>
        <r>
          <rPr>
            <b/>
            <sz val="9"/>
            <color indexed="81"/>
            <rFont val="MS P ゴシック"/>
            <family val="3"/>
            <charset val="128"/>
          </rPr>
          <t>kaz
 国民厚生年金　　+45
 パナ年金　　　  +12
 全労済個人年金  + 4　
 ﾌﾟﾙﾃﾞﾝｼｬﾙ保険金 + 9
nao</t>
        </r>
      </text>
    </comment>
    <comment ref="G120" authorId="0" shapeId="0" xr:uid="{9ED3AFA4-F4BE-4A6E-BBA5-E3EACD81B1FA}">
      <text>
        <r>
          <rPr>
            <b/>
            <sz val="9"/>
            <color indexed="81"/>
            <rFont val="MS P ゴシック"/>
            <family val="3"/>
            <charset val="128"/>
          </rPr>
          <t>kaz
 ﾌﾟﾙﾃﾞﾝｼｬﾙ保険金 + 9
 ＊毎月16日以前に振込ま
　 れる12月の小遣いが、
　 11/17にに振込れたので
　 左記11月残金からは
　 まだ引かれていない
nao　</t>
        </r>
      </text>
    </comment>
    <comment ref="G121" authorId="0" shapeId="0" xr:uid="{66602433-5A36-4C7D-8CE5-79F078D29009}">
      <text>
        <r>
          <rPr>
            <b/>
            <sz val="9"/>
            <color indexed="81"/>
            <rFont val="MS P ゴシック"/>
            <family val="3"/>
            <charset val="128"/>
          </rPr>
          <t>kaz
 国民厚生年金　　+46
 パナ年金　　　  +12
 確定拠出(明治)  + 2　
 ﾌﾟﾙﾃﾞﾝｼｬﾙ保険金 + 9
 特許報奨金　　　 + 8
 東北電力 配当金  + 1
nao</t>
        </r>
      </text>
    </comment>
    <comment ref="G122" authorId="0" shapeId="0" xr:uid="{491E6ECB-CBBA-4F68-8CD9-2B9F44F3BFD0}">
      <text>
        <r>
          <rPr>
            <b/>
            <sz val="9"/>
            <color indexed="81"/>
            <rFont val="MS P ゴシック"/>
            <family val="3"/>
            <charset val="128"/>
          </rPr>
          <t>kaz
 全労済個人年金  + 4　
 ﾌﾟﾙﾃﾞﾝｼｬﾙ保険金 + 9
nao</t>
        </r>
      </text>
    </comment>
    <comment ref="G123" authorId="0" shapeId="0" xr:uid="{455574BB-26F2-423E-96EC-B6ABB6E593A0}">
      <text>
        <r>
          <rPr>
            <b/>
            <sz val="9"/>
            <color indexed="81"/>
            <rFont val="MS P ゴシック"/>
            <family val="3"/>
            <charset val="128"/>
          </rPr>
          <t>kaz
 国民厚生年金　　+45
 パナ年金　　　  +12
 ﾌﾟﾙﾃﾞﾝｼｬﾙ保険金 + 9
 普通預金利息　　+ 1</t>
        </r>
      </text>
    </comment>
    <comment ref="G124" authorId="0" shapeId="0" xr:uid="{273076BF-09B4-4D67-8F0D-D07123F3C7D3}">
      <text>
        <r>
          <rPr>
            <b/>
            <sz val="9"/>
            <color indexed="81"/>
            <rFont val="MS P ゴシック"/>
            <family val="3"/>
            <charset val="128"/>
          </rPr>
          <t xml:space="preserve">kaz
 確定拠出(明治安田） + 2
 ﾌﾟﾙﾃﾞﾝｼｬﾙ保険金　  + 9
</t>
        </r>
      </text>
    </comment>
    <comment ref="E133" authorId="0" shapeId="0" xr:uid="{D3A0D358-7411-4045-8E31-BB4827CBD402}">
      <text>
        <r>
          <rPr>
            <b/>
            <sz val="9"/>
            <color indexed="81"/>
            <rFont val="MS P ゴシック"/>
            <family val="3"/>
            <charset val="128"/>
          </rPr>
          <t>PC_USER:</t>
        </r>
        <r>
          <rPr>
            <sz val="9"/>
            <color indexed="81"/>
            <rFont val="MS P ゴシック"/>
            <family val="3"/>
            <charset val="128"/>
          </rPr>
          <t xml:space="preserve">
</t>
        </r>
      </text>
    </comment>
    <comment ref="G133" authorId="0" shapeId="0" xr:uid="{1082E308-6ED2-4906-8057-8C92CC686D90}">
      <text>
        <r>
          <rPr>
            <b/>
            <sz val="9"/>
            <color indexed="81"/>
            <rFont val="MS P ゴシック"/>
            <family val="3"/>
            <charset val="128"/>
          </rPr>
          <t>2025年度メイン口座より振込　400
Nao国民健康保険料残金　24
kazへ返済 -5 (検診､抜歯他)
naoへ返済 -2（出雲,歯科,黄金柑）</t>
        </r>
      </text>
    </comment>
    <comment ref="G134" authorId="0" shapeId="0" xr:uid="{04B0061A-DA41-4895-97A5-80793D3C4D87}">
      <text>
        <r>
          <rPr>
            <b/>
            <sz val="9"/>
            <color indexed="81"/>
            <rFont val="MS P ゴシック"/>
            <family val="3"/>
            <charset val="128"/>
          </rPr>
          <t>Nao国民健康保険料（24年度分）引落：15　
kazへ返済 -9 (金華山ｲﾍﾞﾝﾄ：4、医療費，押尾他)
naoへ返済 -4（金華山ｲﾍﾞﾝﾄ：0，歯科、出雲，ﾀﾞﾝｽ他）</t>
        </r>
      </text>
    </comment>
    <comment ref="G135" authorId="0" shapeId="0" xr:uid="{E02FD6DB-795A-4C84-B59F-D8CDDEA9F738}">
      <text>
        <r>
          <rPr>
            <b/>
            <sz val="9"/>
            <color indexed="81"/>
            <rFont val="MS P ゴシック"/>
            <family val="3"/>
            <charset val="128"/>
          </rPr>
          <t>kazへ返済 -12 (ｶｲﾛ：6、CPAP：1、中山会：１。ﾋﾞｭｰ：1。医療費他)
naoへ返済 -3（網代0.5、出雲＆瀬戸0.4、牛乳交通費食品等2）</t>
        </r>
      </text>
    </comment>
    <comment ref="G136" authorId="0" shapeId="0" xr:uid="{536E0B11-8AD1-4BDA-A536-4C9DAB300E5A}">
      <text>
        <r>
          <rPr>
            <b/>
            <sz val="9"/>
            <color indexed="81"/>
            <rFont val="MS P ゴシック"/>
            <family val="3"/>
            <charset val="128"/>
          </rPr>
          <t>kazへ返済 -4 (新潟_網戸&amp;小嶋屋：1.1、医療費：1.4、ﾋﾞｭｰ：1。他)
naoへ返済 -2.5（出雲；3，森永：0.3， 交通費返却：-0.7）</t>
        </r>
      </text>
    </comment>
    <comment ref="G137" authorId="0" shapeId="0" xr:uid="{CAB7EF98-2301-4D34-AE07-4666B00D6496}">
      <text>
        <r>
          <rPr>
            <b/>
            <sz val="9"/>
            <color indexed="81"/>
            <rFont val="MS P ゴシック"/>
            <family val="3"/>
            <charset val="128"/>
          </rPr>
          <t>kazへ返済 -7 (墓参：1、飯山出雲&amp;鮎：1.2、実家修理：1.6，ﾋﾞｭｰ：1。衣笠浜寿司：1.2、他：1)
naoへ返済 -2.5（飯山出雲；2，森永：0.2， 町内祭:0.3）</t>
        </r>
      </text>
    </comment>
    <comment ref="G138" authorId="0" shapeId="0" xr:uid="{BF817CDE-6E07-46B8-AC4D-02248735669C}">
      <text>
        <r>
          <rPr>
            <b/>
            <sz val="9"/>
            <color indexed="81"/>
            <rFont val="MS P ゴシック"/>
            <family val="3"/>
            <charset val="128"/>
          </rPr>
          <t>kazへ返済 -6.5 (南川商品券：1、医療費：2、ﾋﾞｭｰ：1、食代など：2.5)
naoへ返済 -9（ﾀﾞﾝｽ：6.4，南川商品券：1、新潟SUICA費：1.6）</t>
        </r>
      </text>
    </comment>
    <comment ref="G139" authorId="0" shapeId="0" xr:uid="{D280A25F-E67D-4378-AAC4-DFA1C1795F46}">
      <text>
        <r>
          <rPr>
            <b/>
            <sz val="9"/>
            <color indexed="81"/>
            <rFont val="MS P ゴシック"/>
            <family val="3"/>
            <charset val="128"/>
          </rPr>
          <t>kazへ返済 -1.7 (医療費：1、ビューカード：0.3、瀬戸神社:0.2，他：0.2+商品券払)
naoへ返済 -0.4（医療費：0.7、交通費：0.4、香典：0.5、森永：0.3、ｻﾝﾘｵ：-1、食品：-0.5）</t>
        </r>
      </text>
    </comment>
    <comment ref="G140" authorId="0" shapeId="0" xr:uid="{7F39FACC-4BBB-4CEB-8E6F-C5E426DF3FE8}">
      <text>
        <r>
          <rPr>
            <b/>
            <sz val="9"/>
            <color indexed="81"/>
            <rFont val="MS P ゴシック"/>
            <family val="3"/>
            <charset val="128"/>
          </rPr>
          <t>kazへ返済 -17.9 (医療費：1.6、金華山：6.8、雅章会_信州：7.7、ビューカード：0.6、瀬戸神社:0.2，消耗品：0.4、他：0.6)
naoへ返済 -0.9（医療費：0.7、金華山弁財天：1、慶子土産代返却：-1，森永：0.3）</t>
        </r>
      </text>
    </comment>
    <comment ref="G141" authorId="0" shapeId="0" xr:uid="{B4217193-1500-4C79-BD7E-B9E35A8116AF}">
      <text>
        <r>
          <rPr>
            <b/>
            <sz val="9"/>
            <color indexed="81"/>
            <rFont val="MS P ゴシック"/>
            <family val="3"/>
            <charset val="128"/>
          </rPr>
          <t>kazへ返済 -13.1 (医療費：6.7、ビューカード：1.2、瀬戸神社:0.2、電波会：1.5、西源寺:1.1，外食：0.9，他：2.1)
naoへ返済 -1.3（医療費：1.3，森永：0.2，返却：-0.2）</t>
        </r>
      </text>
    </comment>
    <comment ref="G142" authorId="0" shapeId="0" xr:uid="{725F792E-684A-4D14-A239-5D6C6DB5579A}">
      <text>
        <r>
          <rPr>
            <b/>
            <sz val="9"/>
            <color indexed="81"/>
            <rFont val="MS P ゴシック"/>
            <family val="3"/>
            <charset val="128"/>
          </rPr>
          <t>kazへ返済 -8.6 (医療費：2.8、ビューカード：0.9、鶴岡・瀬戸神社:1.7、外食：0.9，他：2.3)
naoへ返済 -10.4（医療費：1.3，森永：0.4，お年玉：3.0，神社関係:3.5，ﾀﾞﾝｽ：6.4，他：0.8，前借：-5.0)</t>
        </r>
      </text>
    </comment>
    <comment ref="G143" authorId="0" shapeId="0" xr:uid="{B87394A5-B240-4E29-96B2-F4985C38B7E1}">
      <text>
        <r>
          <rPr>
            <b/>
            <sz val="9"/>
            <color indexed="81"/>
            <rFont val="MS P ゴシック"/>
            <family val="3"/>
            <charset val="128"/>
          </rPr>
          <t>kazへ返済 -6.1 (医療費：1.2、ビューカード：0.6、瀬戸神社:0.2、松子叔母葬儀：6.5、野乃陽お年玉:4.0、外食：1.9，前借：-10.0，他：1.2)
naoへ返済 -4.8（医療費：0.2，カイロ：1.3，森永：0.2，神社関係:1.5，ビューカード：1.0，食料品：0.5)</t>
        </r>
      </text>
    </comment>
    <comment ref="G144" authorId="0" shapeId="0" xr:uid="{79EC90F9-6615-487F-BCD5-43026010BC0C}">
      <text>
        <r>
          <rPr>
            <b/>
            <sz val="9"/>
            <color indexed="81"/>
            <rFont val="MS P ゴシック"/>
            <family val="3"/>
            <charset val="128"/>
          </rPr>
          <t>kazへ返済 -5.1 (医療費：4.6、ビューカード：0.9、瀬戸神社:0.2、外食：0.2，前借【Naoの靴代】：-2.5，他：2.1)
naoへ返済 -0.2（カイロ：0.7，森永：1.0，前借【服飾代】：-1.5)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<sst xmlns="http://schemas.openxmlformats.org/spreadsheetml/2006/main" count="206" uniqueCount="155">
  <si>
    <t>分類</t>
    <rPh sb="0" eb="2">
      <t>ブンルイ</t>
    </rPh>
    <phoneticPr fontId="3"/>
  </si>
  <si>
    <t>項目　　　　（数字は目安年額。単位：万円）</t>
    <rPh sb="0" eb="2">
      <t>コウモク</t>
    </rPh>
    <rPh sb="7" eb="9">
      <t>スウジ</t>
    </rPh>
    <rPh sb="10" eb="12">
      <t>メヤス</t>
    </rPh>
    <rPh sb="12" eb="14">
      <t>ネンガク</t>
    </rPh>
    <rPh sb="15" eb="17">
      <t>タンイ</t>
    </rPh>
    <rPh sb="18" eb="20">
      <t>マンエン</t>
    </rPh>
    <phoneticPr fontId="3"/>
  </si>
  <si>
    <t>～2024</t>
    <phoneticPr fontId="1"/>
  </si>
  <si>
    <t>生活</t>
    <rPh sb="0" eb="2">
      <t>セイカツ</t>
    </rPh>
    <phoneticPr fontId="3"/>
  </si>
  <si>
    <t>年齢</t>
    <rPh sb="0" eb="1">
      <t>ネン</t>
    </rPh>
    <rPh sb="1" eb="2">
      <t>トシ</t>
    </rPh>
    <phoneticPr fontId="3"/>
  </si>
  <si>
    <t>夫</t>
    <phoneticPr fontId="3"/>
  </si>
  <si>
    <t>2019：定年退職＆再就職，2024：退職</t>
    <rPh sb="5" eb="9">
      <t>テイネンタイショク</t>
    </rPh>
    <rPh sb="10" eb="13">
      <t>サイシュウショク</t>
    </rPh>
    <rPh sb="19" eb="21">
      <t>タイショク</t>
    </rPh>
    <phoneticPr fontId="1"/>
  </si>
  <si>
    <t>妻</t>
    <rPh sb="0" eb="1">
      <t>ツマ</t>
    </rPh>
    <phoneticPr fontId="3"/>
  </si>
  <si>
    <t>2012：退職</t>
    <rPh sb="5" eb="7">
      <t>タイショク</t>
    </rPh>
    <phoneticPr fontId="1"/>
  </si>
  <si>
    <t>イベント収入</t>
    <rPh sb="4" eb="6">
      <t>シュウニュウ</t>
    </rPh>
    <phoneticPr fontId="3"/>
  </si>
  <si>
    <t>実家</t>
    <rPh sb="0" eb="2">
      <t>ジッカ</t>
    </rPh>
    <phoneticPr fontId="1"/>
  </si>
  <si>
    <t>新潟実家の売却益　（妙子と折半）</t>
    <rPh sb="0" eb="2">
      <t>ニイガタ</t>
    </rPh>
    <rPh sb="2" eb="4">
      <t>ジッカ</t>
    </rPh>
    <rPh sb="5" eb="8">
      <t>バイキャクエキ</t>
    </rPh>
    <rPh sb="10" eb="12">
      <t>タエコ</t>
    </rPh>
    <rPh sb="13" eb="15">
      <t>セッパン</t>
    </rPh>
    <phoneticPr fontId="1"/>
  </si>
  <si>
    <t>持家</t>
    <rPh sb="0" eb="2">
      <t>モチイエ</t>
    </rPh>
    <phoneticPr fontId="1"/>
  </si>
  <si>
    <t>横浜マンションの売却益</t>
    <rPh sb="0" eb="2">
      <t>ヨコハマ</t>
    </rPh>
    <rPh sb="8" eb="11">
      <t>バイキャクエキ</t>
    </rPh>
    <phoneticPr fontId="1"/>
  </si>
  <si>
    <t>イベント収入小計</t>
    <rPh sb="4" eb="6">
      <t>シュウニュウ</t>
    </rPh>
    <rPh sb="6" eb="8">
      <t>ショウケイ</t>
    </rPh>
    <phoneticPr fontId="3"/>
  </si>
  <si>
    <t>各年毎の大型収入</t>
    <rPh sb="0" eb="1">
      <t>カク</t>
    </rPh>
    <rPh sb="1" eb="3">
      <t>トシゴト</t>
    </rPh>
    <rPh sb="4" eb="6">
      <t>オオガタ</t>
    </rPh>
    <rPh sb="6" eb="8">
      <t>シュウニュウ</t>
    </rPh>
    <phoneticPr fontId="1"/>
  </si>
  <si>
    <t>イベント支出</t>
    <rPh sb="4" eb="6">
      <t>シシュツ</t>
    </rPh>
    <phoneticPr fontId="3"/>
  </si>
  <si>
    <t>旅行</t>
    <rPh sb="0" eb="2">
      <t>リョコウ</t>
    </rPh>
    <phoneticPr fontId="1"/>
  </si>
  <si>
    <t>新潟３回、金華山１回，その他の交通費，食事費，宿泊費</t>
    <rPh sb="0" eb="2">
      <t>ニイガタ</t>
    </rPh>
    <rPh sb="3" eb="4">
      <t>カイ</t>
    </rPh>
    <rPh sb="5" eb="8">
      <t>キンカザン</t>
    </rPh>
    <rPh sb="9" eb="10">
      <t>カイ</t>
    </rPh>
    <rPh sb="13" eb="14">
      <t>タ</t>
    </rPh>
    <rPh sb="15" eb="18">
      <t>コウツウヒ</t>
    </rPh>
    <rPh sb="19" eb="22">
      <t>ショクジヒ</t>
    </rPh>
    <rPh sb="23" eb="26">
      <t>シュクハクヒ</t>
    </rPh>
    <phoneticPr fontId="3"/>
  </si>
  <si>
    <t>修繕</t>
    <rPh sb="0" eb="2">
      <t>シュウゼン</t>
    </rPh>
    <phoneticPr fontId="1"/>
  </si>
  <si>
    <t>住居修理，リフォーム</t>
    <rPh sb="0" eb="4">
      <t>ジュウキョシュウリ</t>
    </rPh>
    <phoneticPr fontId="3"/>
  </si>
  <si>
    <t>家電</t>
    <rPh sb="0" eb="2">
      <t>カデン</t>
    </rPh>
    <phoneticPr fontId="1"/>
  </si>
  <si>
    <t>弔い</t>
    <rPh sb="0" eb="1">
      <t>トムラ</t>
    </rPh>
    <phoneticPr fontId="1"/>
  </si>
  <si>
    <t>葬式，墓仕舞い</t>
    <rPh sb="0" eb="2">
      <t>ソウシキ</t>
    </rPh>
    <rPh sb="3" eb="4">
      <t>ト</t>
    </rPh>
    <rPh sb="4" eb="6">
      <t>シマ</t>
    </rPh>
    <phoneticPr fontId="1"/>
  </si>
  <si>
    <t>イベント支出小計</t>
    <rPh sb="4" eb="6">
      <t>シシュツ</t>
    </rPh>
    <rPh sb="6" eb="8">
      <t>ショウケイ</t>
    </rPh>
    <phoneticPr fontId="3"/>
  </si>
  <si>
    <t>各年毎の大型支出（α）</t>
    <rPh sb="0" eb="2">
      <t>カクトシ</t>
    </rPh>
    <rPh sb="2" eb="3">
      <t>ゴト</t>
    </rPh>
    <rPh sb="4" eb="6">
      <t>オオガタ</t>
    </rPh>
    <rPh sb="6" eb="8">
      <t>シシュツ</t>
    </rPh>
    <phoneticPr fontId="1"/>
  </si>
  <si>
    <t>退職金(夫)　第１年金</t>
    <rPh sb="0" eb="3">
      <t>タイショクキン</t>
    </rPh>
    <rPh sb="4" eb="5">
      <t>オット</t>
    </rPh>
    <rPh sb="7" eb="8">
      <t>ダイ</t>
    </rPh>
    <rPh sb="9" eb="11">
      <t>ネンキン</t>
    </rPh>
    <phoneticPr fontId="3"/>
  </si>
  <si>
    <t>退職金(夫)　第２年金 （100% 20年）</t>
    <phoneticPr fontId="1"/>
  </si>
  <si>
    <t>退職金(夫)　確定拠出年金　（明治安田生命より年4回入金）</t>
    <rPh sb="0" eb="3">
      <t>タイショクキン</t>
    </rPh>
    <rPh sb="4" eb="5">
      <t>オット</t>
    </rPh>
    <rPh sb="7" eb="11">
      <t>カクテイキョシュツ</t>
    </rPh>
    <rPh sb="11" eb="13">
      <t>ネンキン</t>
    </rPh>
    <rPh sb="15" eb="19">
      <t>メイジヤスダ</t>
    </rPh>
    <rPh sb="19" eb="21">
      <t>セイメイ</t>
    </rPh>
    <rPh sb="23" eb="24">
      <t>ネン</t>
    </rPh>
    <rPh sb="25" eb="26">
      <t>カイ</t>
    </rPh>
    <rPh sb="26" eb="28">
      <t>ニュウキン</t>
    </rPh>
    <phoneticPr fontId="3"/>
  </si>
  <si>
    <t>国民＆厚生年金(妻)</t>
    <rPh sb="5" eb="7">
      <t>ネンキン</t>
    </rPh>
    <phoneticPr fontId="1"/>
  </si>
  <si>
    <t>全労済(夫)　　　10年確定</t>
    <rPh sb="0" eb="3">
      <t>ゼンロウサイ</t>
    </rPh>
    <rPh sb="11" eb="12">
      <t>ネン</t>
    </rPh>
    <rPh sb="12" eb="14">
      <t>カクテイ</t>
    </rPh>
    <phoneticPr fontId="1"/>
  </si>
  <si>
    <t>プルデンシャル　ドル建リタイヤメントインカム(夫)　　 (130円/ドル）</t>
    <rPh sb="10" eb="11">
      <t>ダ</t>
    </rPh>
    <rPh sb="23" eb="24">
      <t>オット</t>
    </rPh>
    <rPh sb="32" eb="33">
      <t>エン</t>
    </rPh>
    <phoneticPr fontId="1"/>
  </si>
  <si>
    <t>プルデンシャル　ドル建リタイヤメントインカム(妻)　　 (130円/ドル）</t>
    <rPh sb="10" eb="11">
      <t>ダ</t>
    </rPh>
    <rPh sb="23" eb="24">
      <t>ツマ</t>
    </rPh>
    <phoneticPr fontId="1"/>
  </si>
  <si>
    <t>プルデンシャル　生命保険　終身ガン特約付き（夫)　　 (130円/ドル）</t>
    <rPh sb="8" eb="12">
      <t>セイメイホケン</t>
    </rPh>
    <rPh sb="13" eb="15">
      <t>シュウシン</t>
    </rPh>
    <rPh sb="17" eb="20">
      <t>トクヤクツ</t>
    </rPh>
    <phoneticPr fontId="1"/>
  </si>
  <si>
    <t>日本生命　年金保険(妻)</t>
    <rPh sb="0" eb="4">
      <t>ニホンセイメイ</t>
    </rPh>
    <rPh sb="5" eb="7">
      <t>ネンキン</t>
    </rPh>
    <rPh sb="7" eb="9">
      <t>ホケン</t>
    </rPh>
    <rPh sb="10" eb="11">
      <t>ツマ</t>
    </rPh>
    <phoneticPr fontId="1"/>
  </si>
  <si>
    <t>住友金属、東北電力</t>
    <phoneticPr fontId="3"/>
  </si>
  <si>
    <t>収入小計</t>
    <rPh sb="0" eb="2">
      <t>シュウニュウ</t>
    </rPh>
    <rPh sb="2" eb="4">
      <t>ショウケイ</t>
    </rPh>
    <phoneticPr fontId="3"/>
  </si>
  <si>
    <t>光熱費</t>
    <rPh sb="0" eb="3">
      <t>コウネツヒ</t>
    </rPh>
    <phoneticPr fontId="3"/>
  </si>
  <si>
    <t>電気，ガス，水道</t>
    <rPh sb="0" eb="2">
      <t>デンキ</t>
    </rPh>
    <rPh sb="6" eb="8">
      <t>スイドウ</t>
    </rPh>
    <phoneticPr fontId="3"/>
  </si>
  <si>
    <t>小遣い</t>
    <rPh sb="0" eb="2">
      <t>コヅカ</t>
    </rPh>
    <phoneticPr fontId="3"/>
  </si>
  <si>
    <t>共通口座には振込まれない各自専用出費用。3万円/月</t>
    <rPh sb="0" eb="4">
      <t>キョウツウコウザ</t>
    </rPh>
    <rPh sb="6" eb="7">
      <t>フ</t>
    </rPh>
    <rPh sb="7" eb="8">
      <t>コ</t>
    </rPh>
    <rPh sb="12" eb="14">
      <t>カクジ</t>
    </rPh>
    <rPh sb="14" eb="16">
      <t>センヨウ</t>
    </rPh>
    <rPh sb="16" eb="18">
      <t>シュッピ</t>
    </rPh>
    <rPh sb="18" eb="19">
      <t>ヨウ</t>
    </rPh>
    <rPh sb="21" eb="23">
      <t>マンエン</t>
    </rPh>
    <rPh sb="24" eb="25">
      <t>ツキ</t>
    </rPh>
    <phoneticPr fontId="3"/>
  </si>
  <si>
    <t>住居費</t>
    <rPh sb="0" eb="3">
      <t>ジュウキョヒ</t>
    </rPh>
    <phoneticPr fontId="3"/>
  </si>
  <si>
    <t>マンション管理費</t>
    <rPh sb="5" eb="8">
      <t>カンリヒ</t>
    </rPh>
    <phoneticPr fontId="3"/>
  </si>
  <si>
    <t>税金</t>
    <rPh sb="0" eb="2">
      <t>ゼイキン</t>
    </rPh>
    <phoneticPr fontId="3"/>
  </si>
  <si>
    <t>県民税，市民税，固定資産税，介護保険</t>
    <rPh sb="0" eb="3">
      <t>ケンミンゼイ</t>
    </rPh>
    <rPh sb="4" eb="7">
      <t>シミンゼイ</t>
    </rPh>
    <rPh sb="8" eb="13">
      <t>コテイシサンゼイ</t>
    </rPh>
    <rPh sb="14" eb="18">
      <t>カイゴホケン</t>
    </rPh>
    <phoneticPr fontId="3"/>
  </si>
  <si>
    <t>プルデンシャル　ドル建リタイヤメントインカム(妻)　　 (155円/ドル）</t>
    <rPh sb="10" eb="11">
      <t>ダ</t>
    </rPh>
    <rPh sb="23" eb="24">
      <t>ツマ</t>
    </rPh>
    <phoneticPr fontId="1"/>
  </si>
  <si>
    <t>パナソニック健康保険　（いずれ、国民健康保険に切替）</t>
    <rPh sb="6" eb="10">
      <t>ケンコウホケン</t>
    </rPh>
    <rPh sb="16" eb="18">
      <t>コクミン</t>
    </rPh>
    <rPh sb="18" eb="22">
      <t>ケンコウホケン</t>
    </rPh>
    <rPh sb="23" eb="25">
      <t>キリカエ</t>
    </rPh>
    <phoneticPr fontId="1"/>
  </si>
  <si>
    <t>アクサ　生命保険　夫終身の掛捨て（夫妻）</t>
    <rPh sb="4" eb="8">
      <t>セイメイホケン</t>
    </rPh>
    <rPh sb="9" eb="10">
      <t>オット</t>
    </rPh>
    <rPh sb="10" eb="12">
      <t>シュウシン</t>
    </rPh>
    <rPh sb="13" eb="14">
      <t>カ</t>
    </rPh>
    <rPh sb="14" eb="15">
      <t>ス</t>
    </rPh>
    <rPh sb="17" eb="19">
      <t>フサイ</t>
    </rPh>
    <rPh sb="18" eb="19">
      <t>ツマ</t>
    </rPh>
    <phoneticPr fontId="3"/>
  </si>
  <si>
    <t>アフラック　がん太くんDays(夫)　（終身・自動更新）</t>
    <rPh sb="8" eb="9">
      <t>フト</t>
    </rPh>
    <rPh sb="16" eb="17">
      <t>オット</t>
    </rPh>
    <rPh sb="20" eb="22">
      <t>シュウシン</t>
    </rPh>
    <rPh sb="23" eb="27">
      <t>ジドウコウシン</t>
    </rPh>
    <phoneticPr fontId="1"/>
  </si>
  <si>
    <t>火災保険　（参考：損保ジャパン マンション,スリム　5年毎年払）</t>
    <rPh sb="6" eb="8">
      <t>サンコウ</t>
    </rPh>
    <rPh sb="9" eb="11">
      <t>ソンポ</t>
    </rPh>
    <rPh sb="27" eb="28">
      <t>ネン</t>
    </rPh>
    <rPh sb="28" eb="30">
      <t>マイトシ</t>
    </rPh>
    <rPh sb="30" eb="31">
      <t>ハラ</t>
    </rPh>
    <phoneticPr fontId="1"/>
  </si>
  <si>
    <t>契約費</t>
    <rPh sb="0" eb="3">
      <t>ケイヤクヒ</t>
    </rPh>
    <phoneticPr fontId="3"/>
  </si>
  <si>
    <t>Office365，墓地管理費</t>
    <rPh sb="10" eb="12">
      <t>ボチ</t>
    </rPh>
    <rPh sb="12" eb="15">
      <t>カンリヒ</t>
    </rPh>
    <phoneticPr fontId="3"/>
  </si>
  <si>
    <t>年会費</t>
    <rPh sb="0" eb="3">
      <t>ネンカイヒ</t>
    </rPh>
    <phoneticPr fontId="3"/>
  </si>
  <si>
    <t>松愛会，三井住友カード，セゾンカード（Cine）</t>
    <rPh sb="0" eb="3">
      <t>ショウアイカイ</t>
    </rPh>
    <rPh sb="4" eb="8">
      <t>ミツイスミトモ</t>
    </rPh>
    <phoneticPr fontId="3"/>
  </si>
  <si>
    <t>300は基準値、実際はこれに上記イベント支出小計αが加わる</t>
    <rPh sb="4" eb="7">
      <t>キジュンチ</t>
    </rPh>
    <rPh sb="8" eb="10">
      <t>ジッサイ</t>
    </rPh>
    <rPh sb="14" eb="16">
      <t>ジョウキ</t>
    </rPh>
    <rPh sb="20" eb="22">
      <t>シシュツ</t>
    </rPh>
    <rPh sb="22" eb="24">
      <t>ショウケイ</t>
    </rPh>
    <rPh sb="26" eb="27">
      <t>クワ</t>
    </rPh>
    <phoneticPr fontId="1"/>
  </si>
  <si>
    <t>=イベント支出小計</t>
    <phoneticPr fontId="1"/>
  </si>
  <si>
    <t>支出小計</t>
    <rPh sb="0" eb="2">
      <t>シシュツ</t>
    </rPh>
    <rPh sb="2" eb="4">
      <t>ショウケイ</t>
    </rPh>
    <phoneticPr fontId="3"/>
  </si>
  <si>
    <t/>
  </si>
  <si>
    <t>収支小計</t>
    <rPh sb="0" eb="2">
      <t>シュウシ</t>
    </rPh>
    <rPh sb="2" eb="4">
      <t>ショウケイ</t>
    </rPh>
    <phoneticPr fontId="3"/>
  </si>
  <si>
    <t>累計</t>
    <rPh sb="0" eb="2">
      <t>ルイケイ</t>
    </rPh>
    <phoneticPr fontId="3"/>
  </si>
  <si>
    <t>共通口座（三井住友銀行　福岡店）</t>
    <rPh sb="0" eb="2">
      <t>キョウツウ</t>
    </rPh>
    <rPh sb="2" eb="4">
      <t>コウザ</t>
    </rPh>
    <rPh sb="5" eb="9">
      <t>ミツイスミトモ</t>
    </rPh>
    <rPh sb="9" eb="11">
      <t>ギンコウ</t>
    </rPh>
    <rPh sb="12" eb="14">
      <t>フクオカ</t>
    </rPh>
    <rPh sb="14" eb="15">
      <t>テン</t>
    </rPh>
    <phoneticPr fontId="3"/>
  </si>
  <si>
    <t>=共通口座振込計（基準＋イベント支出小計）</t>
    <rPh sb="7" eb="8">
      <t>ケイ</t>
    </rPh>
    <rPh sb="9" eb="11">
      <t>キジュン</t>
    </rPh>
    <rPh sb="16" eb="18">
      <t>シシュツ</t>
    </rPh>
    <rPh sb="18" eb="20">
      <t>ショウケイ</t>
    </rPh>
    <phoneticPr fontId="1"/>
  </si>
  <si>
    <t>交際費</t>
    <rPh sb="0" eb="3">
      <t>コウサイヒ</t>
    </rPh>
    <phoneticPr fontId="3"/>
  </si>
  <si>
    <t>年賀，お年玉，同期会</t>
    <rPh sb="0" eb="2">
      <t>ネンガ</t>
    </rPh>
    <rPh sb="4" eb="6">
      <t>トシダマ</t>
    </rPh>
    <rPh sb="7" eb="10">
      <t>ドウキカイ</t>
    </rPh>
    <phoneticPr fontId="3"/>
  </si>
  <si>
    <t>慶弔費</t>
    <rPh sb="0" eb="3">
      <t>ケイチョウヒ</t>
    </rPh>
    <phoneticPr fontId="3"/>
  </si>
  <si>
    <t>結構祝，法事，香典</t>
    <phoneticPr fontId="3"/>
  </si>
  <si>
    <t>神仏費</t>
    <rPh sb="0" eb="3">
      <t>シンブツヒ</t>
    </rPh>
    <phoneticPr fontId="3"/>
  </si>
  <si>
    <t>西源時，鎌倉，春日，金華山，出雲</t>
    <rPh sb="0" eb="1">
      <t>ニシ</t>
    </rPh>
    <rPh sb="1" eb="2">
      <t>ミナモト</t>
    </rPh>
    <rPh sb="2" eb="3">
      <t>ジ</t>
    </rPh>
    <rPh sb="4" eb="6">
      <t>カマクラ</t>
    </rPh>
    <rPh sb="7" eb="9">
      <t>カスガ</t>
    </rPh>
    <rPh sb="10" eb="13">
      <t>キンカザン</t>
    </rPh>
    <rPh sb="14" eb="16">
      <t>イズモ</t>
    </rPh>
    <phoneticPr fontId="3"/>
  </si>
  <si>
    <t>医療費</t>
    <rPh sb="0" eb="3">
      <t>イリョウヒ</t>
    </rPh>
    <phoneticPr fontId="3"/>
  </si>
  <si>
    <t>カイロ，歯医者、健康診断</t>
    <rPh sb="4" eb="7">
      <t>ハイシャ</t>
    </rPh>
    <rPh sb="8" eb="12">
      <t>ケンコウシンダン</t>
    </rPh>
    <phoneticPr fontId="3"/>
  </si>
  <si>
    <t>大人の休日倶楽部，ドコモ（Dカード），互助会費</t>
    <rPh sb="0" eb="2">
      <t>オトナ</t>
    </rPh>
    <rPh sb="3" eb="8">
      <t>キュウジツクラブ</t>
    </rPh>
    <rPh sb="19" eb="22">
      <t>ゴジョカイ</t>
    </rPh>
    <rPh sb="22" eb="23">
      <t>ヒ</t>
    </rPh>
    <phoneticPr fontId="1"/>
  </si>
  <si>
    <t>通信費</t>
    <rPh sb="0" eb="3">
      <t>ツウシンヒ</t>
    </rPh>
    <phoneticPr fontId="3"/>
  </si>
  <si>
    <t>光ケーブル，スマホ，NHK</t>
    <rPh sb="0" eb="1">
      <t>ヒカリ</t>
    </rPh>
    <phoneticPr fontId="3"/>
  </si>
  <si>
    <t>教養娯楽費</t>
    <rPh sb="0" eb="2">
      <t>キョウヨウ</t>
    </rPh>
    <rPh sb="2" eb="5">
      <t>ゴラクヒ</t>
    </rPh>
    <phoneticPr fontId="3"/>
  </si>
  <si>
    <t>ダンス，書籍，udemy，映画</t>
    <rPh sb="4" eb="6">
      <t>ショセキ</t>
    </rPh>
    <rPh sb="13" eb="15">
      <t>エイガ</t>
    </rPh>
    <phoneticPr fontId="3"/>
  </si>
  <si>
    <t>日用費</t>
    <rPh sb="0" eb="2">
      <t>ニチヨウ</t>
    </rPh>
    <rPh sb="2" eb="3">
      <t>ヒ</t>
    </rPh>
    <phoneticPr fontId="3"/>
  </si>
  <si>
    <t>食料品，森永牛乳，衣類，雑貨</t>
    <rPh sb="0" eb="3">
      <t>ショクリョウヒン</t>
    </rPh>
    <rPh sb="4" eb="6">
      <t>モリナガ</t>
    </rPh>
    <rPh sb="6" eb="8">
      <t>ギュウニュウ</t>
    </rPh>
    <rPh sb="9" eb="11">
      <t>イルイ</t>
    </rPh>
    <rPh sb="12" eb="14">
      <t>ザッカ</t>
    </rPh>
    <phoneticPr fontId="3"/>
  </si>
  <si>
    <t>外食費</t>
    <rPh sb="0" eb="3">
      <t>ガイショクヒ</t>
    </rPh>
    <phoneticPr fontId="3"/>
  </si>
  <si>
    <t>飲食代</t>
    <rPh sb="0" eb="3">
      <t>インショクダイ</t>
    </rPh>
    <phoneticPr fontId="3"/>
  </si>
  <si>
    <t>寄付</t>
    <rPh sb="0" eb="2">
      <t>キフ</t>
    </rPh>
    <phoneticPr fontId="1"/>
  </si>
  <si>
    <t>ユニセフ　（1000円／月）</t>
    <rPh sb="10" eb="11">
      <t>エン</t>
    </rPh>
    <rPh sb="12" eb="13">
      <t>ツキ</t>
    </rPh>
    <phoneticPr fontId="1"/>
  </si>
  <si>
    <t>国境なき医師団　（1500円／月）</t>
    <phoneticPr fontId="1"/>
  </si>
  <si>
    <t xml:space="preserve">交通費，食事費，宿泊費，土産 </t>
    <rPh sb="0" eb="3">
      <t>コウツウヒ</t>
    </rPh>
    <rPh sb="4" eb="7">
      <t>ショクジヒ</t>
    </rPh>
    <rPh sb="8" eb="11">
      <t>シュクハクヒ</t>
    </rPh>
    <rPh sb="12" eb="14">
      <t>ミヤゲ</t>
    </rPh>
    <phoneticPr fontId="1"/>
  </si>
  <si>
    <t>住居修理，リフォーム</t>
    <rPh sb="0" eb="4">
      <t>ジュウキョシュウリ</t>
    </rPh>
    <phoneticPr fontId="1"/>
  </si>
  <si>
    <t>TV，BDレコーダー，便座　</t>
    <rPh sb="11" eb="13">
      <t>ベンザ</t>
    </rPh>
    <phoneticPr fontId="1"/>
  </si>
  <si>
    <t>墓じまい，和則葬式，直美葬式</t>
    <rPh sb="0" eb="1">
      <t>ハカ</t>
    </rPh>
    <rPh sb="5" eb="7">
      <t>カズノリ</t>
    </rPh>
    <rPh sb="7" eb="9">
      <t>ソウシキ</t>
    </rPh>
    <rPh sb="10" eb="12">
      <t>ナオミ</t>
    </rPh>
    <rPh sb="12" eb="14">
      <t>ソウシキ</t>
    </rPh>
    <phoneticPr fontId="1"/>
  </si>
  <si>
    <t>総合</t>
    <rPh sb="0" eb="2">
      <t>ソウゴウ</t>
    </rPh>
    <phoneticPr fontId="3"/>
  </si>
  <si>
    <t>総収支</t>
    <rPh sb="0" eb="1">
      <t>ソウ</t>
    </rPh>
    <rPh sb="1" eb="3">
      <t>シュウシ</t>
    </rPh>
    <phoneticPr fontId="3"/>
  </si>
  <si>
    <t>総累計</t>
    <rPh sb="0" eb="1">
      <t>ソウ</t>
    </rPh>
    <rPh sb="1" eb="3">
      <t>ルイケイ</t>
    </rPh>
    <phoneticPr fontId="3"/>
  </si>
  <si>
    <t>実績経過</t>
    <rPh sb="0" eb="4">
      <t>ジッセキケイカ</t>
    </rPh>
    <phoneticPr fontId="1"/>
  </si>
  <si>
    <t>１月</t>
    <rPh sb="1" eb="2">
      <t>ガツ</t>
    </rPh>
    <phoneticPr fontId="1"/>
  </si>
  <si>
    <t>２月</t>
  </si>
  <si>
    <t>３月</t>
  </si>
  <si>
    <t>４月</t>
  </si>
  <si>
    <t>５月</t>
  </si>
  <si>
    <t>６月</t>
  </si>
  <si>
    <t>７月</t>
  </si>
  <si>
    <t>８月</t>
  </si>
  <si>
    <t>９月</t>
  </si>
  <si>
    <t>１０月</t>
  </si>
  <si>
    <t>１１月</t>
  </si>
  <si>
    <t>１２月</t>
  </si>
  <si>
    <t>年間計画</t>
    <rPh sb="0" eb="2">
      <t>ネンカン</t>
    </rPh>
    <rPh sb="2" eb="4">
      <t>ケイカク</t>
    </rPh>
    <phoneticPr fontId="1"/>
  </si>
  <si>
    <t>年間差異</t>
    <rPh sb="0" eb="2">
      <t>ネンカン</t>
    </rPh>
    <rPh sb="2" eb="4">
      <t>サイ</t>
    </rPh>
    <phoneticPr fontId="1"/>
  </si>
  <si>
    <t>実績経過</t>
    <rPh sb="0" eb="2">
      <t>ジッセキ</t>
    </rPh>
    <rPh sb="2" eb="4">
      <t>ケイカ</t>
    </rPh>
    <phoneticPr fontId="1"/>
  </si>
  <si>
    <t>公的年金</t>
    <rPh sb="0" eb="4">
      <t>コウテキネンキン</t>
    </rPh>
    <phoneticPr fontId="1"/>
  </si>
  <si>
    <t>私的年金</t>
    <rPh sb="0" eb="4">
      <t>シテキネンキン</t>
    </rPh>
    <phoneticPr fontId="1"/>
  </si>
  <si>
    <t>社会保険</t>
    <rPh sb="0" eb="4">
      <t>シャカイホケン</t>
    </rPh>
    <phoneticPr fontId="1"/>
  </si>
  <si>
    <t>民間保険</t>
    <rPh sb="0" eb="4">
      <t>ミンカンホケン</t>
    </rPh>
    <phoneticPr fontId="1"/>
  </si>
  <si>
    <t>国民・厚生</t>
    <rPh sb="0" eb="2">
      <t>コクミン</t>
    </rPh>
    <rPh sb="3" eb="5">
      <t>コウセイ</t>
    </rPh>
    <phoneticPr fontId="1"/>
  </si>
  <si>
    <t>国民＆厚生年金(夫)　</t>
    <rPh sb="0" eb="2">
      <t>コクミン</t>
    </rPh>
    <rPh sb="3" eb="5">
      <t>コウセイ</t>
    </rPh>
    <rPh sb="5" eb="7">
      <t>ネンキン</t>
    </rPh>
    <phoneticPr fontId="1"/>
  </si>
  <si>
    <t>企業年金</t>
    <rPh sb="0" eb="2">
      <t>キギョウ</t>
    </rPh>
    <rPh sb="2" eb="4">
      <t>ネンキン</t>
    </rPh>
    <phoneticPr fontId="1"/>
  </si>
  <si>
    <t>個人年金</t>
    <rPh sb="0" eb="2">
      <t>コジン</t>
    </rPh>
    <rPh sb="2" eb="4">
      <t>ネンキン</t>
    </rPh>
    <phoneticPr fontId="1"/>
  </si>
  <si>
    <t>社会保険</t>
    <rPh sb="0" eb="2">
      <t>シャカイ</t>
    </rPh>
    <rPh sb="2" eb="4">
      <t>ホケン</t>
    </rPh>
    <phoneticPr fontId="1"/>
  </si>
  <si>
    <t>労働保険</t>
    <rPh sb="0" eb="2">
      <t>ロウドウ</t>
    </rPh>
    <rPh sb="2" eb="4">
      <t>ホケン</t>
    </rPh>
    <phoneticPr fontId="1"/>
  </si>
  <si>
    <t>生命保険</t>
    <rPh sb="0" eb="2">
      <t>セイメイ</t>
    </rPh>
    <rPh sb="2" eb="4">
      <t>ホケン</t>
    </rPh>
    <phoneticPr fontId="1"/>
  </si>
  <si>
    <t>労災保険，雇用保険</t>
    <rPh sb="0" eb="4">
      <t>ロウサイホケン</t>
    </rPh>
    <rPh sb="5" eb="9">
      <t>コヨウホケン</t>
    </rPh>
    <phoneticPr fontId="1"/>
  </si>
  <si>
    <t>＊郵便局　普通養老保険　10年（妻）の保険金100万円をメイン口座に振込</t>
    <rPh sb="1" eb="4">
      <t>ユウビンキョク</t>
    </rPh>
    <rPh sb="5" eb="7">
      <t>フツウ</t>
    </rPh>
    <rPh sb="7" eb="9">
      <t>ヨウロウ</t>
    </rPh>
    <rPh sb="9" eb="11">
      <t>ホケン</t>
    </rPh>
    <rPh sb="14" eb="15">
      <t>ネン</t>
    </rPh>
    <rPh sb="16" eb="17">
      <t>ツマ</t>
    </rPh>
    <rPh sb="19" eb="22">
      <t>ホケンキン</t>
    </rPh>
    <rPh sb="25" eb="27">
      <t>マンエン</t>
    </rPh>
    <rPh sb="31" eb="33">
      <t>コウザ</t>
    </rPh>
    <rPh sb="34" eb="36">
      <t>フリコミ</t>
    </rPh>
    <phoneticPr fontId="3"/>
  </si>
  <si>
    <t>健康保険，介護保険，厚生年金保険</t>
    <phoneticPr fontId="3"/>
  </si>
  <si>
    <t>損害保険</t>
    <rPh sb="0" eb="2">
      <t>ソンガイ</t>
    </rPh>
    <rPh sb="2" eb="4">
      <t>ホケン</t>
    </rPh>
    <phoneticPr fontId="1"/>
  </si>
  <si>
    <t>医療・損害</t>
    <rPh sb="0" eb="2">
      <t>イリョウ</t>
    </rPh>
    <rPh sb="3" eb="5">
      <t>ソンガイ</t>
    </rPh>
    <phoneticPr fontId="1"/>
  </si>
  <si>
    <t xml:space="preserve">*郵便局　普通養老保険　10年（妻）の保険料用。 1万円/月 </t>
    <rPh sb="1" eb="4">
      <t>ユウビンキョク</t>
    </rPh>
    <rPh sb="5" eb="7">
      <t>フツウ</t>
    </rPh>
    <rPh sb="7" eb="9">
      <t>ヨウロウ</t>
    </rPh>
    <rPh sb="9" eb="11">
      <t>ホケン</t>
    </rPh>
    <rPh sb="14" eb="15">
      <t>ネン</t>
    </rPh>
    <rPh sb="16" eb="17">
      <t>ツマ</t>
    </rPh>
    <rPh sb="19" eb="22">
      <t>ホケンリョウ</t>
    </rPh>
    <rPh sb="22" eb="23">
      <t>ヨウ</t>
    </rPh>
    <rPh sb="26" eb="28">
      <t>マンエン</t>
    </rPh>
    <rPh sb="29" eb="30">
      <t>ツキ</t>
    </rPh>
    <phoneticPr fontId="3"/>
  </si>
  <si>
    <t>生活費</t>
    <rPh sb="0" eb="3">
      <t>セイカツヒ</t>
    </rPh>
    <phoneticPr fontId="1"/>
  </si>
  <si>
    <t>基準分</t>
    <rPh sb="0" eb="2">
      <t>キジュン</t>
    </rPh>
    <rPh sb="2" eb="3">
      <t>ブン</t>
    </rPh>
    <phoneticPr fontId="1"/>
  </si>
  <si>
    <t>追加分</t>
    <rPh sb="0" eb="3">
      <t>ツイカブン</t>
    </rPh>
    <phoneticPr fontId="1"/>
  </si>
  <si>
    <t>株配当</t>
    <rPh sb="0" eb="3">
      <t>カブハイトウ</t>
    </rPh>
    <phoneticPr fontId="1"/>
  </si>
  <si>
    <t>利子等</t>
    <rPh sb="0" eb="2">
      <t>リシ</t>
    </rPh>
    <rPh sb="2" eb="3">
      <t>トウ</t>
    </rPh>
    <phoneticPr fontId="1"/>
  </si>
  <si>
    <t>預金利子・特許報奨金</t>
    <rPh sb="0" eb="2">
      <t>ヨキン</t>
    </rPh>
    <rPh sb="2" eb="4">
      <t>リシ</t>
    </rPh>
    <rPh sb="5" eb="7">
      <t>トッキョ</t>
    </rPh>
    <rPh sb="7" eb="10">
      <t>ホウショウキン</t>
    </rPh>
    <phoneticPr fontId="3"/>
  </si>
  <si>
    <t>雑収入</t>
    <rPh sb="0" eb="3">
      <t>ザツシュウニュウ</t>
    </rPh>
    <phoneticPr fontId="1"/>
  </si>
  <si>
    <t>保険金</t>
    <rPh sb="0" eb="3">
      <t>ホケンキン</t>
    </rPh>
    <phoneticPr fontId="1"/>
  </si>
  <si>
    <t>保険料</t>
    <rPh sb="0" eb="3">
      <t>ホケンリョウ</t>
    </rPh>
    <phoneticPr fontId="1"/>
  </si>
  <si>
    <t>旅行</t>
    <rPh sb="0" eb="2">
      <t>リョコウ</t>
    </rPh>
    <phoneticPr fontId="3"/>
  </si>
  <si>
    <t>修繕</t>
    <rPh sb="0" eb="2">
      <t>シュウゼン</t>
    </rPh>
    <phoneticPr fontId="3"/>
  </si>
  <si>
    <t>家電</t>
    <rPh sb="0" eb="2">
      <t>カデン</t>
    </rPh>
    <phoneticPr fontId="3"/>
  </si>
  <si>
    <t>弔い</t>
    <rPh sb="0" eb="1">
      <t>トムラ</t>
    </rPh>
    <phoneticPr fontId="3"/>
  </si>
  <si>
    <t>保険料</t>
    <rPh sb="0" eb="3">
      <t>ホケンリョウ</t>
    </rPh>
    <phoneticPr fontId="3"/>
  </si>
  <si>
    <t>生命保険</t>
    <rPh sb="0" eb="4">
      <t>セイメイホケン</t>
    </rPh>
    <phoneticPr fontId="3"/>
  </si>
  <si>
    <t>民間保険</t>
    <rPh sb="0" eb="2">
      <t>ミンカン</t>
    </rPh>
    <rPh sb="2" eb="4">
      <t>ホケン</t>
    </rPh>
    <phoneticPr fontId="3"/>
  </si>
  <si>
    <t>共通口座への振込支出</t>
    <rPh sb="0" eb="4">
      <t>キョウツウコウザ</t>
    </rPh>
    <rPh sb="6" eb="8">
      <t>フリコミ</t>
    </rPh>
    <rPh sb="8" eb="10">
      <t>シシュツ</t>
    </rPh>
    <phoneticPr fontId="3"/>
  </si>
  <si>
    <t>メイン口座からの振込収入</t>
    <rPh sb="3" eb="5">
      <t>コウザ</t>
    </rPh>
    <rPh sb="8" eb="10">
      <t>フリコミ</t>
    </rPh>
    <rPh sb="10" eb="12">
      <t>シュウニュウ</t>
    </rPh>
    <phoneticPr fontId="3"/>
  </si>
  <si>
    <t>支払い終了</t>
    <phoneticPr fontId="3"/>
  </si>
  <si>
    <t>支払終了</t>
    <rPh sb="0" eb="2">
      <t>シハラ</t>
    </rPh>
    <rPh sb="2" eb="4">
      <t>シュウリョウ</t>
    </rPh>
    <phoneticPr fontId="3"/>
  </si>
  <si>
    <t>支払終了</t>
    <phoneticPr fontId="3"/>
  </si>
  <si>
    <t>無</t>
    <rPh sb="0" eb="1">
      <t>ム</t>
    </rPh>
    <phoneticPr fontId="3"/>
  </si>
  <si>
    <t>（毎年４月定例前）</t>
    <rPh sb="1" eb="3">
      <t>マイトシ</t>
    </rPh>
    <rPh sb="4" eb="5">
      <t>ガツ</t>
    </rPh>
    <rPh sb="5" eb="8">
      <t>テイレイマエ</t>
    </rPh>
    <phoneticPr fontId="3"/>
  </si>
  <si>
    <t>総合の実績経過　（毎月の定例で確認）</t>
    <rPh sb="0" eb="2">
      <t>ソウゴウ</t>
    </rPh>
    <rPh sb="3" eb="7">
      <t>ジッセキケイカ</t>
    </rPh>
    <rPh sb="9" eb="11">
      <t>マイツキ</t>
    </rPh>
    <rPh sb="10" eb="11">
      <t>ガツ</t>
    </rPh>
    <rPh sb="12" eb="14">
      <t>テイレイ</t>
    </rPh>
    <rPh sb="15" eb="17">
      <t>カクニン</t>
    </rPh>
    <phoneticPr fontId="1"/>
  </si>
  <si>
    <t>メイン口座の実績経過　（毎月の定例で確認）</t>
    <rPh sb="3" eb="5">
      <t>コウザ</t>
    </rPh>
    <rPh sb="6" eb="10">
      <t>ジッセキケイカ</t>
    </rPh>
    <phoneticPr fontId="1"/>
  </si>
  <si>
    <t>共通口座の実績経過　（毎月の定例で確認）</t>
    <rPh sb="0" eb="4">
      <t>キョウツウコウザ</t>
    </rPh>
    <rPh sb="5" eb="9">
      <t>ジッセキケイカ</t>
    </rPh>
    <phoneticPr fontId="1"/>
  </si>
  <si>
    <t>*国民年金保険（妻）　24年度分（15万円）＋25年度分（9万円）</t>
    <rPh sb="1" eb="3">
      <t>コクミン</t>
    </rPh>
    <rPh sb="3" eb="5">
      <t>ネンキン</t>
    </rPh>
    <rPh sb="5" eb="7">
      <t>ホケン</t>
    </rPh>
    <rPh sb="8" eb="9">
      <t>ツマ</t>
    </rPh>
    <rPh sb="13" eb="16">
      <t>ネンドブン</t>
    </rPh>
    <rPh sb="19" eb="21">
      <t>マンエン</t>
    </rPh>
    <rPh sb="25" eb="28">
      <t>ネンドブン</t>
    </rPh>
    <rPh sb="30" eb="32">
      <t>マンエン</t>
    </rPh>
    <phoneticPr fontId="3"/>
  </si>
  <si>
    <t>非常時用預金からの補填</t>
    <rPh sb="0" eb="4">
      <t>ヒジョウジヨウ</t>
    </rPh>
    <rPh sb="4" eb="6">
      <t>ヨキン</t>
    </rPh>
    <rPh sb="9" eb="11">
      <t>ホテン</t>
    </rPh>
    <phoneticPr fontId="3"/>
  </si>
  <si>
    <t>メイン口座（三井住友銀行　八景店）</t>
  </si>
  <si>
    <t>TV，BDレコーダー、WiFiルーター，便座，冷蔵庫，洗濯機，乾燥機，PC，スマホ</t>
    <rPh sb="20" eb="22">
      <t>ベンザ</t>
    </rPh>
    <rPh sb="23" eb="26">
      <t>レイゾウコ</t>
    </rPh>
    <rPh sb="27" eb="30">
      <t>センタクキ</t>
    </rPh>
    <rPh sb="31" eb="34">
      <t>カンソウキ</t>
    </rPh>
    <phoneticPr fontId="3"/>
  </si>
  <si>
    <t>日本生命　年金保険　（妻）</t>
    <rPh sb="5" eb="9">
      <t>ネンキンホケン</t>
    </rPh>
    <phoneticPr fontId="3"/>
  </si>
  <si>
    <t>日本生命　終身保険　（妻）</t>
    <rPh sb="0" eb="4">
      <t>ニホンセイメイ</t>
    </rPh>
    <rPh sb="5" eb="7">
      <t>シュウシン</t>
    </rPh>
    <rPh sb="7" eb="9">
      <t>ホケン</t>
    </rPh>
    <rPh sb="11" eb="12">
      <t>ツマ</t>
    </rPh>
    <phoneticPr fontId="3"/>
  </si>
  <si>
    <t>日本生命　終身保険(妻)</t>
    <rPh sb="0" eb="4">
      <t>ニホンセイメイ</t>
    </rPh>
    <rPh sb="5" eb="7">
      <t>シュウシン</t>
    </rPh>
    <rPh sb="7" eb="9">
      <t>ホケン</t>
    </rPh>
    <rPh sb="10" eb="11">
      <t>ツマ</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</si>
</sst>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6"/>
      <name val="ＭＳ Ｐゴシック"/>
      <family val="3"/>
      <charset val="128"/>
    </font>
    <font>
      <sz val="12"/>
      <color theme="1"/>
      <name val="游ゴシック"/>
      <family val="3"/>
      <charset val="128"/>
      <scheme val="minor"/>
    </font>
    <font>
      <sz val="10"/>
      <color theme="1"/>
      <name val="游ゴシック"/>
      <family val="3"/>
      <charset val="128"/>
      <scheme val="minor"/>
    </font>
    <font>
      <sz val="11"/>
      <color theme="1"/>
      <name val="游ゴシック"/>
      <family val="3"/>
      <charset val="128"/>
    </font>
    <font>
      <b/>
      <sz val="11"/>
      <color theme="8" tint="-0.249977111117893"/>
      <name val="游ゴシック"/>
      <family val="3"/>
      <charset val="128"/>
      <scheme val="minor"/>
    </font>
    <font>
      <sz val="14"/>
      <color theme="1"/>
      <name val="游ゴシック"/>
      <family val="2"/>
      <charset val="128"/>
      <scheme val="minor"/>
    </font>
    <font>
      <b/>
      <sz val="9"/>
      <color indexed="81"/>
      <name val="MS P ゴシック"/>
      <family val="3"/>
      <charset val="128"/>
    </font>
    <font>
      <sz val="9"/>
      <color indexed="81"/>
      <name val="MS P ゴシック"/>
      <family val="3"/>
      <charset val="128"/>
    </font>
    <font>
      <b/>
      <sz val="11"/>
      <color theme="1"/>
      <name val="游ゴシック"/>
      <family val="3"/>
      <charset val="128"/>
      <scheme val="minor"/>
    </font>
  </fonts>
  <fills count="10">
    <fill>
      <patternFill patternType="none"/>
    </fill>
    <fill>
      <patternFill patternType="gray125"/>
    </fill>
    <fill>
      <patternFill patternType="solid">
        <fgColor rgb="FFFFFFCC"/>
        <bgColor indexed="64"/>
      </patternFill>
    </fill>
    <fill>
      <patternFill patternType="solid">
        <fgColor theme="5" tint="0.79998168889431442"/>
        <bgColor indexed="64"/>
      </patternFill>
    </fill>
    <fill>
      <patternFill patternType="solid">
        <fgColor rgb="FF00FFFF"/>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s>
  <borders count="57">
    <border>
      <left/>
      <right/>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thin">
        <color rgb="FF000000"/>
      </left>
      <right style="thin">
        <color rgb="FF000000"/>
      </right>
      <top/>
      <bottom style="thin">
        <color rgb="FF000000"/>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style="thin">
        <color indexed="64"/>
      </right>
      <top/>
      <bottom style="medium">
        <color indexed="64"/>
      </bottom>
      <diagonal/>
    </border>
    <border>
      <left/>
      <right/>
      <top style="thin">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alignment vertical="center"/>
    </xf>
    <xf numFmtId="0" fontId="2" fillId="0" borderId="0">
      <alignment vertical="center"/>
    </xf>
  </cellStyleXfs>
  <cellXfs count="151">
    <xf numFmtId="0" fontId="0" fillId="0" borderId="0" xfId="0">
      <alignment vertical="center"/>
    </xf>
    <xf numFmtId="0" fontId="2" fillId="0" borderId="1" xfId="1" applyBorder="1" applyAlignment="1" applyProtection="1">
      <alignment horizontal="center" vertical="center"/>
      <protection locked="0"/>
    </xf>
    <xf numFmtId="0" fontId="2" fillId="0" borderId="5" xfId="1" applyBorder="1" applyProtection="1">
      <alignment vertical="center"/>
      <protection locked="0"/>
    </xf>
    <xf numFmtId="0" fontId="2" fillId="0" borderId="1" xfId="1" applyBorder="1" applyProtection="1">
      <alignment vertical="center"/>
      <protection locked="0"/>
    </xf>
    <xf numFmtId="0" fontId="2" fillId="0" borderId="0" xfId="1" applyProtection="1">
      <alignment vertical="center"/>
      <protection locked="0"/>
    </xf>
    <xf numFmtId="0" fontId="0" fillId="0" borderId="0" xfId="0" applyProtection="1">
      <alignment vertical="center"/>
      <protection locked="0"/>
    </xf>
    <xf numFmtId="0" fontId="2" fillId="0" borderId="7" xfId="1" applyBorder="1" applyProtection="1">
      <alignment vertical="center"/>
      <protection locked="0"/>
    </xf>
    <xf numFmtId="0" fontId="2" fillId="0" borderId="8" xfId="1" applyBorder="1" applyProtection="1">
      <alignment vertical="center"/>
      <protection locked="0"/>
    </xf>
    <xf numFmtId="0" fontId="2" fillId="0" borderId="9" xfId="1" applyBorder="1" applyProtection="1">
      <alignment vertical="center"/>
      <protection locked="0"/>
    </xf>
    <xf numFmtId="0" fontId="2" fillId="0" borderId="10" xfId="1" applyBorder="1" applyProtection="1">
      <alignment vertical="center"/>
      <protection locked="0"/>
    </xf>
    <xf numFmtId="0" fontId="2" fillId="0" borderId="11" xfId="1" applyBorder="1" applyProtection="1">
      <alignment vertical="center"/>
      <protection locked="0"/>
    </xf>
    <xf numFmtId="0" fontId="2" fillId="0" borderId="12" xfId="1" applyBorder="1" applyProtection="1">
      <alignment vertical="center"/>
      <protection locked="0"/>
    </xf>
    <xf numFmtId="0" fontId="2" fillId="0" borderId="14" xfId="1" applyBorder="1" applyProtection="1">
      <alignment vertical="center"/>
      <protection locked="0"/>
    </xf>
    <xf numFmtId="0" fontId="2" fillId="0" borderId="15" xfId="1" applyBorder="1" applyProtection="1">
      <alignment vertical="center"/>
      <protection locked="0"/>
    </xf>
    <xf numFmtId="0" fontId="2" fillId="0" borderId="16" xfId="1" applyBorder="1" applyProtection="1">
      <alignment vertical="center"/>
      <protection locked="0"/>
    </xf>
    <xf numFmtId="0" fontId="2" fillId="0" borderId="17" xfId="1" applyBorder="1" applyProtection="1">
      <alignment vertical="center"/>
      <protection locked="0"/>
    </xf>
    <xf numFmtId="0" fontId="2" fillId="0" borderId="18" xfId="1" applyBorder="1" applyProtection="1">
      <alignment vertical="center"/>
      <protection locked="0"/>
    </xf>
    <xf numFmtId="0" fontId="2" fillId="0" borderId="19" xfId="1" applyBorder="1" applyProtection="1">
      <alignment vertical="center"/>
      <protection locked="0"/>
    </xf>
    <xf numFmtId="0" fontId="2" fillId="2" borderId="11" xfId="1" applyFill="1" applyBorder="1" applyProtection="1">
      <alignment vertical="center"/>
      <protection locked="0"/>
    </xf>
    <xf numFmtId="0" fontId="2" fillId="2" borderId="21" xfId="1" applyFill="1" applyBorder="1" applyProtection="1">
      <alignment vertical="center"/>
      <protection locked="0"/>
    </xf>
    <xf numFmtId="0" fontId="2" fillId="2" borderId="10" xfId="1" applyFill="1" applyBorder="1" applyProtection="1">
      <alignment vertical="center"/>
      <protection locked="0"/>
    </xf>
    <xf numFmtId="0" fontId="5" fillId="0" borderId="19" xfId="1" applyFont="1" applyBorder="1" applyProtection="1">
      <alignment vertical="center"/>
      <protection locked="0"/>
    </xf>
    <xf numFmtId="0" fontId="5" fillId="0" borderId="18" xfId="1" applyFont="1" applyBorder="1" applyProtection="1">
      <alignment vertical="center"/>
      <protection locked="0"/>
    </xf>
    <xf numFmtId="0" fontId="5" fillId="0" borderId="23" xfId="1" applyFont="1" applyBorder="1" applyProtection="1">
      <alignment vertical="center"/>
      <protection locked="0"/>
    </xf>
    <xf numFmtId="0" fontId="5" fillId="0" borderId="24" xfId="1" applyFont="1" applyBorder="1" applyProtection="1">
      <alignment vertical="center"/>
      <protection locked="0"/>
    </xf>
    <xf numFmtId="0" fontId="5" fillId="0" borderId="25" xfId="1" applyFont="1" applyBorder="1" applyProtection="1">
      <alignment vertical="center"/>
      <protection locked="0"/>
    </xf>
    <xf numFmtId="0" fontId="6" fillId="0" borderId="28" xfId="0" applyFont="1" applyBorder="1" applyProtection="1">
      <alignment vertical="center"/>
      <protection locked="0"/>
    </xf>
    <xf numFmtId="176" fontId="2" fillId="0" borderId="0" xfId="1" applyNumberFormat="1" applyProtection="1">
      <alignment vertical="center"/>
      <protection locked="0"/>
    </xf>
    <xf numFmtId="0" fontId="2" fillId="0" borderId="29" xfId="1" applyBorder="1" applyProtection="1">
      <alignment vertical="center"/>
      <protection locked="0"/>
    </xf>
    <xf numFmtId="0" fontId="2" fillId="3" borderId="18" xfId="1" applyFill="1" applyBorder="1" applyProtection="1">
      <alignment vertical="center"/>
      <protection locked="0"/>
    </xf>
    <xf numFmtId="0" fontId="2" fillId="3" borderId="19" xfId="1" applyFill="1" applyBorder="1" applyProtection="1">
      <alignment vertical="center"/>
      <protection locked="0"/>
    </xf>
    <xf numFmtId="0" fontId="2" fillId="0" borderId="30" xfId="1" applyBorder="1" applyProtection="1">
      <alignment vertical="center"/>
      <protection locked="0"/>
    </xf>
    <xf numFmtId="0" fontId="2" fillId="2" borderId="27" xfId="1" applyFill="1" applyBorder="1" applyProtection="1">
      <alignment vertical="center"/>
      <protection locked="0"/>
    </xf>
    <xf numFmtId="0" fontId="2" fillId="2" borderId="19" xfId="1" applyFill="1" applyBorder="1" applyProtection="1">
      <alignment vertical="center"/>
      <protection locked="0"/>
    </xf>
    <xf numFmtId="0" fontId="2" fillId="2" borderId="29" xfId="1" applyFill="1" applyBorder="1" applyProtection="1">
      <alignment vertical="center"/>
      <protection locked="0"/>
    </xf>
    <xf numFmtId="0" fontId="2" fillId="4" borderId="17" xfId="1" applyFill="1" applyBorder="1" applyProtection="1">
      <alignment vertical="center"/>
      <protection locked="0"/>
    </xf>
    <xf numFmtId="0" fontId="2" fillId="4" borderId="19" xfId="1" applyFill="1" applyBorder="1" applyProtection="1">
      <alignment vertical="center"/>
      <protection locked="0"/>
    </xf>
    <xf numFmtId="0" fontId="2" fillId="4" borderId="18" xfId="1" applyFill="1" applyBorder="1" applyProtection="1">
      <alignment vertical="center"/>
      <protection locked="0"/>
    </xf>
    <xf numFmtId="0" fontId="2" fillId="2" borderId="17" xfId="1" applyFill="1" applyBorder="1" applyProtection="1">
      <alignment vertical="center"/>
      <protection locked="0"/>
    </xf>
    <xf numFmtId="0" fontId="2" fillId="2" borderId="18" xfId="1" applyFill="1" applyBorder="1" applyProtection="1">
      <alignment vertical="center"/>
      <protection locked="0"/>
    </xf>
    <xf numFmtId="0" fontId="2" fillId="4" borderId="18" xfId="1" quotePrefix="1" applyFill="1" applyBorder="1" applyProtection="1">
      <alignment vertical="center"/>
      <protection locked="0"/>
    </xf>
    <xf numFmtId="0" fontId="2" fillId="4" borderId="10" xfId="1" applyFill="1" applyBorder="1" applyProtection="1">
      <alignment vertical="center"/>
      <protection locked="0"/>
    </xf>
    <xf numFmtId="0" fontId="2" fillId="4" borderId="11" xfId="1" applyFill="1" applyBorder="1" applyProtection="1">
      <alignment vertical="center"/>
      <protection locked="0"/>
    </xf>
    <xf numFmtId="0" fontId="2" fillId="5" borderId="10" xfId="1" applyFill="1" applyBorder="1" applyProtection="1">
      <alignment vertical="center"/>
      <protection locked="0"/>
    </xf>
    <xf numFmtId="0" fontId="2" fillId="4" borderId="12" xfId="1" applyFill="1" applyBorder="1" applyProtection="1">
      <alignment vertical="center"/>
      <protection locked="0"/>
    </xf>
    <xf numFmtId="0" fontId="2" fillId="4" borderId="21" xfId="1" applyFill="1" applyBorder="1" applyProtection="1">
      <alignment vertical="center"/>
      <protection locked="0"/>
    </xf>
    <xf numFmtId="0" fontId="2" fillId="4" borderId="31" xfId="1" applyFill="1" applyBorder="1" applyProtection="1">
      <alignment vertical="center"/>
      <protection locked="0"/>
    </xf>
    <xf numFmtId="0" fontId="2" fillId="4" borderId="7" xfId="1" applyFill="1" applyBorder="1" applyProtection="1">
      <alignment vertical="center"/>
      <protection locked="0"/>
    </xf>
    <xf numFmtId="0" fontId="2" fillId="4" borderId="8" xfId="1" quotePrefix="1" applyFill="1" applyBorder="1" applyProtection="1">
      <alignment vertical="center"/>
      <protection locked="0"/>
    </xf>
    <xf numFmtId="0" fontId="2" fillId="4" borderId="11" xfId="1" quotePrefix="1" applyFill="1" applyBorder="1" applyProtection="1">
      <alignment vertical="center"/>
      <protection locked="0"/>
    </xf>
    <xf numFmtId="0" fontId="0" fillId="0" borderId="9" xfId="0" applyBorder="1" applyProtection="1">
      <alignment vertical="center"/>
      <protection locked="0"/>
    </xf>
    <xf numFmtId="0" fontId="0" fillId="0" borderId="21" xfId="0" applyBorder="1" applyProtection="1">
      <alignment vertical="center"/>
      <protection locked="0"/>
    </xf>
    <xf numFmtId="0" fontId="0" fillId="0" borderId="11" xfId="0" applyBorder="1" applyProtection="1">
      <alignment vertical="center"/>
      <protection locked="0"/>
    </xf>
    <xf numFmtId="0" fontId="7" fillId="0" borderId="0" xfId="0" applyFont="1" applyProtection="1">
      <alignment vertical="center"/>
      <protection locked="0"/>
    </xf>
    <xf numFmtId="0" fontId="8" fillId="0" borderId="0" xfId="0" applyFont="1" applyProtection="1">
      <alignment vertical="center"/>
      <protection locked="0"/>
    </xf>
    <xf numFmtId="0" fontId="0" fillId="0" borderId="39" xfId="0" applyBorder="1" applyAlignment="1" applyProtection="1">
      <alignment horizontal="right" vertical="center"/>
      <protection locked="0"/>
    </xf>
    <xf numFmtId="0" fontId="0" fillId="0" borderId="27" xfId="0" applyBorder="1" applyProtection="1">
      <alignment vertical="center"/>
      <protection locked="0"/>
    </xf>
    <xf numFmtId="0" fontId="0" fillId="0" borderId="19" xfId="0" applyBorder="1" applyProtection="1">
      <alignment vertical="center"/>
      <protection locked="0"/>
    </xf>
    <xf numFmtId="0" fontId="0" fillId="0" borderId="18" xfId="0" applyBorder="1" applyProtection="1">
      <alignment vertical="center"/>
      <protection locked="0"/>
    </xf>
    <xf numFmtId="0" fontId="2" fillId="4" borderId="38" xfId="1" applyFill="1" applyBorder="1" applyProtection="1">
      <alignment vertical="center"/>
      <protection locked="0"/>
    </xf>
    <xf numFmtId="0" fontId="2" fillId="4" borderId="40" xfId="1" applyFill="1" applyBorder="1" applyProtection="1">
      <alignment vertical="center"/>
      <protection locked="0"/>
    </xf>
    <xf numFmtId="0" fontId="2" fillId="4" borderId="20" xfId="1" applyFill="1" applyBorder="1" applyProtection="1">
      <alignment vertical="center"/>
      <protection locked="0"/>
    </xf>
    <xf numFmtId="0" fontId="2" fillId="4" borderId="41" xfId="1" applyFill="1" applyBorder="1" applyProtection="1">
      <alignment vertical="center"/>
      <protection locked="0"/>
    </xf>
    <xf numFmtId="0" fontId="2" fillId="0" borderId="27" xfId="1" applyBorder="1" applyProtection="1">
      <alignment vertical="center"/>
      <protection locked="0"/>
    </xf>
    <xf numFmtId="0" fontId="6" fillId="0" borderId="43" xfId="0" applyFont="1" applyBorder="1" applyProtection="1">
      <alignment vertical="center"/>
      <protection locked="0"/>
    </xf>
    <xf numFmtId="0" fontId="2" fillId="2" borderId="44" xfId="1" applyFill="1" applyBorder="1" applyProtection="1">
      <alignment vertical="center"/>
      <protection locked="0"/>
    </xf>
    <xf numFmtId="0" fontId="2" fillId="0" borderId="39" xfId="1" applyBorder="1" applyProtection="1">
      <alignment vertical="center"/>
      <protection locked="0"/>
    </xf>
    <xf numFmtId="0" fontId="2" fillId="4" borderId="39" xfId="1" applyFill="1" applyBorder="1" applyProtection="1">
      <alignment vertical="center"/>
      <protection locked="0"/>
    </xf>
    <xf numFmtId="0" fontId="2" fillId="4" borderId="23" xfId="1" applyFill="1" applyBorder="1" applyProtection="1">
      <alignment vertical="center"/>
      <protection locked="0"/>
    </xf>
    <xf numFmtId="0" fontId="2" fillId="4" borderId="24" xfId="1" applyFill="1" applyBorder="1" applyProtection="1">
      <alignment vertical="center"/>
      <protection locked="0"/>
    </xf>
    <xf numFmtId="0" fontId="2" fillId="4" borderId="25" xfId="1" quotePrefix="1" applyFill="1" applyBorder="1" applyProtection="1">
      <alignment vertical="center"/>
      <protection locked="0"/>
    </xf>
    <xf numFmtId="0" fontId="2" fillId="0" borderId="36" xfId="1" applyBorder="1" applyProtection="1">
      <alignment vertical="center"/>
      <protection locked="0"/>
    </xf>
    <xf numFmtId="0" fontId="2" fillId="2" borderId="41" xfId="1" applyFill="1" applyBorder="1" applyProtection="1">
      <alignment vertical="center"/>
      <protection locked="0"/>
    </xf>
    <xf numFmtId="0" fontId="2" fillId="4" borderId="44" xfId="1" applyFill="1" applyBorder="1" applyProtection="1">
      <alignment vertical="center"/>
      <protection locked="0"/>
    </xf>
    <xf numFmtId="0" fontId="2" fillId="4" borderId="52" xfId="1" applyFill="1" applyBorder="1" applyProtection="1">
      <alignment vertical="center"/>
      <protection locked="0"/>
    </xf>
    <xf numFmtId="0" fontId="2" fillId="6" borderId="19" xfId="1" applyFill="1" applyBorder="1" applyProtection="1">
      <alignment vertical="center"/>
      <protection locked="0"/>
    </xf>
    <xf numFmtId="0" fontId="2" fillId="6" borderId="18" xfId="1" applyFill="1" applyBorder="1" applyProtection="1">
      <alignment vertical="center"/>
      <protection locked="0"/>
    </xf>
    <xf numFmtId="0" fontId="2" fillId="6" borderId="17" xfId="1" applyFill="1" applyBorder="1" applyProtection="1">
      <alignment vertical="center"/>
      <protection locked="0"/>
    </xf>
    <xf numFmtId="0" fontId="2" fillId="6" borderId="44" xfId="1" applyFill="1" applyBorder="1" applyProtection="1">
      <alignment vertical="center"/>
      <protection locked="0"/>
    </xf>
    <xf numFmtId="0" fontId="2" fillId="6" borderId="18" xfId="1" quotePrefix="1" applyFill="1" applyBorder="1" applyProtection="1">
      <alignment vertical="center"/>
      <protection locked="0"/>
    </xf>
    <xf numFmtId="0" fontId="2" fillId="6" borderId="38" xfId="1" applyFill="1" applyBorder="1" applyProtection="1">
      <alignment vertical="center"/>
      <protection locked="0"/>
    </xf>
    <xf numFmtId="0" fontId="2" fillId="6" borderId="14" xfId="1" applyFill="1" applyBorder="1" applyProtection="1">
      <alignment vertical="center"/>
      <protection locked="0"/>
    </xf>
    <xf numFmtId="0" fontId="2" fillId="6" borderId="51" xfId="1" applyFill="1" applyBorder="1" applyProtection="1">
      <alignment vertical="center"/>
      <protection locked="0"/>
    </xf>
    <xf numFmtId="0" fontId="2" fillId="6" borderId="42" xfId="1" applyFill="1" applyBorder="1" applyAlignment="1" applyProtection="1">
      <alignment vertical="top"/>
      <protection locked="0"/>
    </xf>
    <xf numFmtId="0" fontId="2" fillId="6" borderId="23" xfId="1" applyFill="1" applyBorder="1" applyAlignment="1" applyProtection="1">
      <alignment vertical="top"/>
      <protection locked="0"/>
    </xf>
    <xf numFmtId="0" fontId="2" fillId="7" borderId="18" xfId="1" applyFill="1" applyBorder="1" applyProtection="1">
      <alignment vertical="center"/>
      <protection locked="0"/>
    </xf>
    <xf numFmtId="0" fontId="0" fillId="8" borderId="0" xfId="0" applyFill="1" applyProtection="1">
      <alignment vertical="center"/>
      <protection locked="0"/>
    </xf>
    <xf numFmtId="0" fontId="0" fillId="0" borderId="46" xfId="0" applyBorder="1" applyAlignment="1" applyProtection="1">
      <alignment horizontal="right" vertical="center"/>
      <protection locked="0"/>
    </xf>
    <xf numFmtId="0" fontId="0" fillId="0" borderId="55" xfId="0" applyBorder="1" applyAlignment="1" applyProtection="1">
      <alignment horizontal="right" vertical="center"/>
      <protection locked="0"/>
    </xf>
    <xf numFmtId="0" fontId="0" fillId="0" borderId="12" xfId="0" applyBorder="1" applyProtection="1">
      <alignment vertical="center"/>
      <protection locked="0"/>
    </xf>
    <xf numFmtId="0" fontId="2" fillId="4" borderId="8" xfId="1" applyFill="1" applyBorder="1" applyProtection="1">
      <alignment vertical="center"/>
      <protection locked="0"/>
    </xf>
    <xf numFmtId="0" fontId="0" fillId="6" borderId="53" xfId="0" applyFill="1" applyBorder="1" applyProtection="1">
      <alignment vertical="center"/>
      <protection locked="0"/>
    </xf>
    <xf numFmtId="0" fontId="0" fillId="6" borderId="54" xfId="0" applyFill="1" applyBorder="1" applyProtection="1">
      <alignment vertical="center"/>
      <protection locked="0"/>
    </xf>
    <xf numFmtId="0" fontId="0" fillId="6" borderId="56" xfId="0" applyFill="1" applyBorder="1" applyProtection="1">
      <alignment vertical="center"/>
      <protection locked="0"/>
    </xf>
    <xf numFmtId="0" fontId="0" fillId="0" borderId="27" xfId="0" applyBorder="1" applyAlignment="1" applyProtection="1">
      <alignment horizontal="right" vertical="center"/>
      <protection locked="0"/>
    </xf>
    <xf numFmtId="0" fontId="2" fillId="4" borderId="27" xfId="1" applyFill="1" applyBorder="1" applyProtection="1">
      <alignment vertical="center"/>
      <protection locked="0"/>
    </xf>
    <xf numFmtId="0" fontId="0" fillId="0" borderId="21" xfId="0" applyBorder="1" applyAlignment="1" applyProtection="1">
      <alignment horizontal="right" vertical="center"/>
      <protection locked="0"/>
    </xf>
    <xf numFmtId="0" fontId="0" fillId="0" borderId="20" xfId="0" applyBorder="1" applyAlignment="1" applyProtection="1">
      <alignment horizontal="right" vertical="center"/>
      <protection locked="0"/>
    </xf>
    <xf numFmtId="0" fontId="2" fillId="9" borderId="29" xfId="1" applyFill="1" applyBorder="1" applyProtection="1">
      <alignment vertical="center"/>
      <protection locked="0"/>
    </xf>
    <xf numFmtId="0" fontId="2" fillId="9" borderId="19" xfId="1" applyFill="1" applyBorder="1" applyProtection="1">
      <alignment vertical="center"/>
      <protection locked="0"/>
    </xf>
    <xf numFmtId="0" fontId="5" fillId="9" borderId="24" xfId="1" applyFont="1" applyFill="1" applyBorder="1" applyProtection="1">
      <alignment vertical="center"/>
      <protection locked="0"/>
    </xf>
    <xf numFmtId="0" fontId="4" fillId="0" borderId="33" xfId="1" applyFont="1" applyBorder="1" applyAlignment="1" applyProtection="1">
      <alignment vertical="center" textRotation="255"/>
      <protection locked="0"/>
    </xf>
    <xf numFmtId="0" fontId="0" fillId="0" borderId="50" xfId="0" applyBorder="1" applyAlignment="1">
      <alignment vertical="center" textRotation="255"/>
    </xf>
    <xf numFmtId="0" fontId="0" fillId="0" borderId="34" xfId="0" applyBorder="1" applyAlignment="1">
      <alignment vertical="center" textRotation="255"/>
    </xf>
    <xf numFmtId="0" fontId="2" fillId="2" borderId="42" xfId="1" applyFill="1" applyBorder="1" applyAlignment="1" applyProtection="1">
      <alignment vertical="top"/>
      <protection locked="0"/>
    </xf>
    <xf numFmtId="0" fontId="2" fillId="2" borderId="45" xfId="1" applyFill="1" applyBorder="1" applyAlignment="1" applyProtection="1">
      <alignment vertical="top"/>
      <protection locked="0"/>
    </xf>
    <xf numFmtId="0" fontId="2" fillId="2" borderId="23" xfId="1" applyFill="1" applyBorder="1" applyAlignment="1" applyProtection="1">
      <alignment vertical="top"/>
      <protection locked="0"/>
    </xf>
    <xf numFmtId="0" fontId="2" fillId="2" borderId="36" xfId="1" applyFill="1" applyBorder="1" applyAlignment="1" applyProtection="1">
      <alignment vertical="top"/>
      <protection locked="0"/>
    </xf>
    <xf numFmtId="0" fontId="2" fillId="2" borderId="24" xfId="1" applyFill="1" applyBorder="1" applyAlignment="1" applyProtection="1">
      <alignment vertical="top"/>
      <protection locked="0"/>
    </xf>
    <xf numFmtId="0" fontId="2" fillId="2" borderId="35" xfId="1" applyFill="1" applyBorder="1" applyAlignment="1" applyProtection="1">
      <alignment vertical="top"/>
      <protection locked="0"/>
    </xf>
    <xf numFmtId="0" fontId="2" fillId="0" borderId="23" xfId="1" applyBorder="1" applyAlignment="1" applyProtection="1">
      <alignment vertical="top"/>
      <protection locked="0"/>
    </xf>
    <xf numFmtId="0" fontId="0" fillId="0" borderId="36" xfId="0" applyBorder="1" applyAlignment="1">
      <alignment vertical="top"/>
    </xf>
    <xf numFmtId="0" fontId="0" fillId="0" borderId="14" xfId="0" applyBorder="1" applyAlignment="1">
      <alignment vertical="top"/>
    </xf>
    <xf numFmtId="0" fontId="2" fillId="0" borderId="24" xfId="1" applyBorder="1" applyAlignment="1" applyProtection="1">
      <alignment vertical="top"/>
      <protection locked="0"/>
    </xf>
    <xf numFmtId="0" fontId="0" fillId="0" borderId="16" xfId="0" applyBorder="1" applyAlignment="1">
      <alignment vertical="top"/>
    </xf>
    <xf numFmtId="0" fontId="0" fillId="0" borderId="24" xfId="0" applyBorder="1" applyAlignment="1" applyProtection="1">
      <alignment vertical="top"/>
      <protection locked="0"/>
    </xf>
    <xf numFmtId="0" fontId="0" fillId="0" borderId="35" xfId="0" applyBorder="1" applyAlignment="1">
      <alignment vertical="top"/>
    </xf>
    <xf numFmtId="0" fontId="0" fillId="6" borderId="46" xfId="0" applyFill="1" applyBorder="1" applyAlignment="1">
      <alignment horizontal="center" vertical="top"/>
    </xf>
    <xf numFmtId="0" fontId="0" fillId="0" borderId="14" xfId="0" applyBorder="1" applyAlignment="1">
      <alignment horizontal="center" vertical="top"/>
    </xf>
    <xf numFmtId="0" fontId="2" fillId="0" borderId="42" xfId="1" applyBorder="1" applyProtection="1">
      <alignment vertical="center"/>
      <protection locked="0"/>
    </xf>
    <xf numFmtId="0" fontId="0" fillId="0" borderId="46" xfId="0" applyBorder="1">
      <alignment vertical="center"/>
    </xf>
    <xf numFmtId="0" fontId="2" fillId="0" borderId="6" xfId="1" applyBorder="1" applyAlignment="1" applyProtection="1">
      <alignment vertical="top"/>
      <protection locked="0"/>
    </xf>
    <xf numFmtId="0" fontId="2" fillId="0" borderId="26" xfId="1" applyBorder="1" applyAlignment="1" applyProtection="1">
      <alignment vertical="top"/>
      <protection locked="0"/>
    </xf>
    <xf numFmtId="0" fontId="2" fillId="0" borderId="5" xfId="1" applyBorder="1" applyAlignment="1" applyProtection="1">
      <alignment vertical="top"/>
      <protection locked="0"/>
    </xf>
    <xf numFmtId="0" fontId="0" fillId="0" borderId="34" xfId="0" applyBorder="1" applyAlignment="1" applyProtection="1">
      <alignment vertical="center" textRotation="255"/>
      <protection locked="0"/>
    </xf>
    <xf numFmtId="0" fontId="0" fillId="0" borderId="5" xfId="0" applyBorder="1" applyAlignment="1" applyProtection="1">
      <alignment vertical="top"/>
      <protection locked="0"/>
    </xf>
    <xf numFmtId="0" fontId="0" fillId="0" borderId="45" xfId="0" applyBorder="1" applyAlignment="1">
      <alignment vertical="top"/>
    </xf>
    <xf numFmtId="0" fontId="0" fillId="0" borderId="46" xfId="0" applyBorder="1" applyAlignment="1">
      <alignment vertical="top"/>
    </xf>
    <xf numFmtId="0" fontId="2" fillId="0" borderId="42" xfId="1" applyBorder="1" applyAlignment="1" applyProtection="1">
      <alignment vertical="top"/>
      <protection locked="0"/>
    </xf>
    <xf numFmtId="0" fontId="0" fillId="0" borderId="22" xfId="0" applyBorder="1" applyAlignment="1" applyProtection="1">
      <alignment vertical="top"/>
      <protection locked="0"/>
    </xf>
    <xf numFmtId="0" fontId="0" fillId="0" borderId="13" xfId="0" applyBorder="1" applyAlignment="1">
      <alignment vertical="top"/>
    </xf>
    <xf numFmtId="0" fontId="0" fillId="0" borderId="26" xfId="0" applyBorder="1" applyAlignment="1">
      <alignment vertical="top"/>
    </xf>
    <xf numFmtId="0" fontId="0" fillId="0" borderId="6" xfId="0" applyBorder="1" applyAlignment="1" applyProtection="1">
      <alignment vertical="top"/>
      <protection locked="0"/>
    </xf>
    <xf numFmtId="0" fontId="0" fillId="0" borderId="50" xfId="0" applyBorder="1" applyAlignment="1" applyProtection="1">
      <alignment vertical="center" textRotation="255"/>
      <protection locked="0"/>
    </xf>
    <xf numFmtId="0" fontId="2" fillId="0" borderId="2" xfId="1" applyBorder="1" applyAlignment="1" applyProtection="1">
      <alignment horizontal="center" vertical="center"/>
      <protection locked="0"/>
    </xf>
    <xf numFmtId="0" fontId="0" fillId="0" borderId="3" xfId="0" applyBorder="1" applyAlignment="1">
      <alignment horizontal="center" vertical="center"/>
    </xf>
    <xf numFmtId="0" fontId="0" fillId="0" borderId="4" xfId="0" applyBorder="1" applyAlignment="1">
      <alignment horizontal="center" vertical="center"/>
    </xf>
    <xf numFmtId="0" fontId="4" fillId="0" borderId="50" xfId="0" applyFont="1" applyBorder="1" applyAlignment="1" applyProtection="1">
      <alignment vertical="center" textRotation="255"/>
      <protection locked="0"/>
    </xf>
    <xf numFmtId="0" fontId="4" fillId="0" borderId="34" xfId="0" applyFont="1" applyBorder="1" applyAlignment="1" applyProtection="1">
      <alignment vertical="center" textRotation="255"/>
      <protection locked="0"/>
    </xf>
    <xf numFmtId="0" fontId="2" fillId="0" borderId="37" xfId="1" applyBorder="1" applyAlignment="1" applyProtection="1">
      <alignment horizontal="left" vertical="top"/>
      <protection locked="0"/>
    </xf>
    <xf numFmtId="0" fontId="0" fillId="0" borderId="49" xfId="0" applyBorder="1" applyAlignment="1" applyProtection="1">
      <alignment horizontal="left" vertical="top"/>
      <protection locked="0"/>
    </xf>
    <xf numFmtId="0" fontId="0" fillId="0" borderId="45" xfId="0" applyBorder="1" applyAlignment="1" applyProtection="1">
      <alignment horizontal="left" vertical="top"/>
      <protection locked="0"/>
    </xf>
    <xf numFmtId="0" fontId="0" fillId="0" borderId="46" xfId="0" applyBorder="1" applyAlignment="1" applyProtection="1">
      <alignment horizontal="left" vertical="top"/>
      <protection locked="0"/>
    </xf>
    <xf numFmtId="0" fontId="2" fillId="2" borderId="20" xfId="1" applyFill="1" applyBorder="1" applyProtection="1">
      <alignment vertical="center"/>
      <protection locked="0"/>
    </xf>
    <xf numFmtId="0" fontId="2" fillId="2" borderId="48" xfId="1" applyFill="1" applyBorder="1" applyProtection="1">
      <alignment vertical="center"/>
      <protection locked="0"/>
    </xf>
    <xf numFmtId="0" fontId="0" fillId="0" borderId="10" xfId="0" applyBorder="1" applyProtection="1">
      <alignment vertical="center"/>
      <protection locked="0"/>
    </xf>
    <xf numFmtId="0" fontId="2" fillId="0" borderId="32" xfId="1" applyBorder="1" applyAlignment="1" applyProtection="1">
      <alignment horizontal="center" vertical="top"/>
      <protection locked="0"/>
    </xf>
    <xf numFmtId="0" fontId="0" fillId="0" borderId="47" xfId="0" applyBorder="1" applyAlignment="1">
      <alignment horizontal="center" vertical="top"/>
    </xf>
    <xf numFmtId="0" fontId="2" fillId="0" borderId="32" xfId="1" applyBorder="1" applyAlignment="1" applyProtection="1">
      <alignment horizontal="left" vertical="top"/>
      <protection locked="0"/>
    </xf>
    <xf numFmtId="0" fontId="0" fillId="0" borderId="36" xfId="0" applyBorder="1" applyAlignment="1">
      <alignment horizontal="left" vertical="top"/>
    </xf>
    <xf numFmtId="0" fontId="0" fillId="0" borderId="14" xfId="0" applyBorder="1" applyAlignment="1">
      <alignment horizontal="left" vertical="top"/>
    </xf>
  </cellXfs>
  <cellStyles count="2">
    <cellStyle name="標準" xfId="0" builtinId="0"/>
    <cellStyle name="標準 2" xfId="1" xr:uid="{BCCCD9AF-C7C1-4F14-95BD-B33B45C60DD1}"/>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altLang="ja-JP" sz="1200" b="0" i="0" u="none" strike="noStrike" kern="1200" spc="0" baseline="0">
                <a:solidFill>
                  <a:schemeClr val="tx1"/>
                </a:solidFill>
                <a:latin typeface="+mn-lt"/>
                <a:ea typeface="+mn-ea"/>
                <a:cs typeface="+mn-cs"/>
              </a:defRPr>
            </a:pPr>
            <a:r>
              <a:rPr lang="ja-JP"/>
              <a:t>メイン口座</a:t>
            </a:r>
          </a:p>
        </c:rich>
      </c:tx>
      <c:layout>
        <c:manualLayout>
          <c:xMode val="edge"/>
          <c:yMode val="edge"/>
          <c:x val="0.4295143932307014"/>
          <c:y val="2.1921323900013119E-2"/>
        </c:manualLayout>
      </c:layout>
      <c:overlay val="0"/>
      <c:spPr>
        <a:noFill/>
        <a:ln>
          <a:noFill/>
        </a:ln>
        <a:effectLst/>
      </c:spPr>
      <c:txPr>
        <a:bodyPr rot="0" spcFirstLastPara="1" vertOverflow="ellipsis" vert="horz" wrap="square" anchor="ctr" anchorCtr="1"/>
        <a:lstStyle/>
        <a:p>
          <a:pPr>
            <a:defRPr lang="en-US" altLang="ja-JP" sz="1200" b="0" i="0" u="none" strike="noStrike" kern="1200" spc="0" baseline="0">
              <a:solidFill>
                <a:schemeClr val="tx1"/>
              </a:solidFill>
              <a:latin typeface="+mn-lt"/>
              <a:ea typeface="+mn-ea"/>
              <a:cs typeface="+mn-cs"/>
            </a:defRPr>
          </a:pPr>
          <a:endParaRPr lang="ja-JP"/>
        </a:p>
      </c:txPr>
    </c:title>
    <c:autoTitleDeleted val="0"/>
    <c:plotArea>
      <c:layout>
        <c:manualLayout>
          <c:layoutTarget val="inner"/>
          <c:xMode val="edge"/>
          <c:yMode val="edge"/>
          <c:x val="5.3428355894984444E-2"/>
          <c:y val="0.12034806821107201"/>
          <c:w val="0.90739652640395985"/>
          <c:h val="0.75438722378885303"/>
        </c:manualLayout>
      </c:layout>
      <c:scatterChart>
        <c:scatterStyle val="lineMarker"/>
        <c:varyColors val="0"/>
        <c:ser>
          <c:idx val="0"/>
          <c:order val="0"/>
          <c:tx>
            <c:v>メイン口座_計画</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ライフプラン!$G$125:$AK$125</c:f>
              <c:numCache>
                <c:formatCode>General</c:formatCode>
                <c:ptCount val="31"/>
                <c:pt idx="0">
                  <c:v>656</c:v>
                </c:pt>
                <c:pt idx="1">
                  <c:v>495</c:v>
                </c:pt>
                <c:pt idx="2">
                  <c:v>338</c:v>
                </c:pt>
                <c:pt idx="3">
                  <c:v>196</c:v>
                </c:pt>
                <c:pt idx="4">
                  <c:v>141</c:v>
                </c:pt>
                <c:pt idx="5">
                  <c:v>149</c:v>
                </c:pt>
                <c:pt idx="6">
                  <c:v>107</c:v>
                </c:pt>
                <c:pt idx="7">
                  <c:v>135</c:v>
                </c:pt>
                <c:pt idx="8">
                  <c:v>163</c:v>
                </c:pt>
                <c:pt idx="9">
                  <c:v>511</c:v>
                </c:pt>
                <c:pt idx="10">
                  <c:v>259</c:v>
                </c:pt>
                <c:pt idx="11">
                  <c:v>307</c:v>
                </c:pt>
                <c:pt idx="12">
                  <c:v>335</c:v>
                </c:pt>
                <c:pt idx="13">
                  <c:v>383</c:v>
                </c:pt>
                <c:pt idx="14">
                  <c:v>332</c:v>
                </c:pt>
                <c:pt idx="15">
                  <c:v>291</c:v>
                </c:pt>
                <c:pt idx="16">
                  <c:v>364</c:v>
                </c:pt>
                <c:pt idx="17">
                  <c:v>327</c:v>
                </c:pt>
                <c:pt idx="18">
                  <c:v>310</c:v>
                </c:pt>
                <c:pt idx="19">
                  <c:v>2593</c:v>
                </c:pt>
                <c:pt idx="20">
                  <c:v>2429</c:v>
                </c:pt>
                <c:pt idx="21">
                  <c:v>2265</c:v>
                </c:pt>
                <c:pt idx="22">
                  <c:v>2081</c:v>
                </c:pt>
                <c:pt idx="23">
                  <c:v>1917</c:v>
                </c:pt>
                <c:pt idx="24">
                  <c:v>1753</c:v>
                </c:pt>
                <c:pt idx="25">
                  <c:v>1594</c:v>
                </c:pt>
                <c:pt idx="26">
                  <c:v>1435</c:v>
                </c:pt>
                <c:pt idx="27">
                  <c:v>1056</c:v>
                </c:pt>
                <c:pt idx="28">
                  <c:v>0</c:v>
                </c:pt>
                <c:pt idx="29">
                  <c:v>0</c:v>
                </c:pt>
                <c:pt idx="30">
                  <c:v>0</c:v>
                </c:pt>
              </c:numCache>
            </c:numRef>
          </c:yVal>
          <c:smooth val="0"/>
          <c:extLst>
            <c:ext xmlns:c16="http://schemas.microsoft.com/office/drawing/2014/chart" uri="{C3380CC4-5D6E-409C-BE32-E72D297353CC}">
              <c16:uniqueId val="{00000000-AF5A-4600-A041-9E430CB56885}"/>
            </c:ext>
          </c:extLst>
        </c:ser>
        <c:ser>
          <c:idx val="1"/>
          <c:order val="1"/>
          <c:tx>
            <c:v>メイン口座＿1月実績</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ライフプラン!$G$122:$AK$122</c:f>
              <c:numCache>
                <c:formatCode>General</c:formatCode>
                <c:ptCount val="31"/>
                <c:pt idx="0">
                  <c:v>1224</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1-AF5A-4600-A041-9E430CB56885}"/>
            </c:ext>
          </c:extLst>
        </c:ser>
        <c:ser>
          <c:idx val="2"/>
          <c:order val="2"/>
          <c:tx>
            <c:v>メイン口座＿2月実績</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ライフプラン!$G$123:$AK$123</c:f>
              <c:numCache>
                <c:formatCode>General</c:formatCode>
                <c:ptCount val="31"/>
                <c:pt idx="0">
                  <c:v>1272</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A-841A-4C4E-A205-D7FABAB4E0A4}"/>
            </c:ext>
          </c:extLst>
        </c:ser>
        <c:ser>
          <c:idx val="3"/>
          <c:order val="3"/>
          <c:tx>
            <c:v>メイン口座＿3月実績</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ライフプラン!$G$124:$AK$124</c:f>
              <c:numCache>
                <c:formatCode>General</c:formatCode>
                <c:ptCount val="31"/>
                <c:pt idx="0">
                  <c:v>1264</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B-841A-4C4E-A205-D7FABAB4E0A4}"/>
            </c:ext>
          </c:extLst>
        </c:ser>
        <c:ser>
          <c:idx val="4"/>
          <c:order val="4"/>
          <c:tx>
            <c:v>メイン口座＿4月実績</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ライフプラン!$G$113:$AK$113</c:f>
              <c:numCache>
                <c:formatCode>General</c:formatCode>
                <c:ptCount val="31"/>
                <c:pt idx="0">
                  <c:v>1301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C-841A-4C4E-A205-D7FABAB4E0A4}"/>
            </c:ext>
          </c:extLst>
        </c:ser>
        <c:ser>
          <c:idx val="5"/>
          <c:order val="5"/>
          <c:tx>
            <c:v>メイン口座＿5月実績</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ライフプラン!$G$114:$AK$114</c:f>
              <c:numCache>
                <c:formatCode>General</c:formatCode>
                <c:ptCount val="31"/>
                <c:pt idx="0">
                  <c:v>1026</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D-841A-4C4E-A205-D7FABAB4E0A4}"/>
            </c:ext>
          </c:extLst>
        </c:ser>
        <c:ser>
          <c:idx val="6"/>
          <c:order val="6"/>
          <c:tx>
            <c:v>メイン口座＿6月実績</c:v>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ライフプラン!$G$115:$AK$115</c:f>
              <c:numCache>
                <c:formatCode>General</c:formatCode>
                <c:ptCount val="31"/>
                <c:pt idx="0">
                  <c:v>1080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E-841A-4C4E-A205-D7FABAB4E0A4}"/>
            </c:ext>
          </c:extLst>
        </c:ser>
        <c:ser>
          <c:idx val="7"/>
          <c:order val="7"/>
          <c:tx>
            <c:v>メイン口座＿7月実績</c:v>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ライフプラン!$G$116:$AK$116</c:f>
              <c:numCache>
                <c:formatCode>General</c:formatCode>
                <c:ptCount val="31"/>
                <c:pt idx="0">
                  <c:v>1076</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F-841A-4C4E-A205-D7FABAB4E0A4}"/>
            </c:ext>
          </c:extLst>
        </c:ser>
        <c:ser>
          <c:idx val="8"/>
          <c:order val="8"/>
          <c:tx>
            <c:v>メイン口座＿8月実績</c:v>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ライフプラン!$G$117:$AK$117</c:f>
              <c:numCache>
                <c:formatCode>General</c:formatCode>
                <c:ptCount val="31"/>
                <c:pt idx="0">
                  <c:v>1124</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10-841A-4C4E-A205-D7FABAB4E0A4}"/>
            </c:ext>
          </c:extLst>
        </c:ser>
        <c:ser>
          <c:idx val="9"/>
          <c:order val="9"/>
          <c:tx>
            <c:v>メイン口座＿9月実績</c:v>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ライフプラン!$G$118:$AK$118</c:f>
              <c:numCache>
                <c:formatCode>General</c:formatCode>
                <c:ptCount val="31"/>
                <c:pt idx="0">
                  <c:v>1118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11-841A-4C4E-A205-D7FABAB4E0A4}"/>
            </c:ext>
          </c:extLst>
        </c:ser>
        <c:ser>
          <c:idx val="10"/>
          <c:order val="10"/>
          <c:tx>
            <c:v>メイン口座＿10月実績</c:v>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ライフプラン!$G$119:$AK$119</c:f>
              <c:numCache>
                <c:formatCode>General</c:formatCode>
                <c:ptCount val="31"/>
                <c:pt idx="0">
                  <c:v>1173</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12-841A-4C4E-A205-D7FABAB4E0A4}"/>
            </c:ext>
          </c:extLst>
        </c:ser>
        <c:ser>
          <c:idx val="11"/>
          <c:order val="11"/>
          <c:tx>
            <c:v>メイン口座＿11月実績</c:v>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ライフプラン!$G$120:$AK$120</c:f>
              <c:numCache>
                <c:formatCode>General</c:formatCode>
                <c:ptCount val="31"/>
                <c:pt idx="0">
                  <c:v>1171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13-841A-4C4E-A205-D7FABAB4E0A4}"/>
            </c:ext>
          </c:extLst>
        </c:ser>
        <c:ser>
          <c:idx val="12"/>
          <c:order val="12"/>
          <c:tx>
            <c:v>メイン口座＿12月実績</c:v>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ライフプラン!$G$112:$AK$112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ライフプラン!$G$121:$AK$121</c:f>
              <c:numCache>
                <c:formatCode>General</c:formatCode>
                <c:ptCount val="31"/>
                <c:pt idx="0">
                  <c:v>1230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14-841A-4C4E-A205-D7FABAB4E0A4}"/>
            </c:ext>
          </c:extLst>
        </c:ser>
        <c:dLbls>
          <c:showLegendKey val="0"/>
          <c:showVal val="0"/>
          <c:showCatName val="0"/>
          <c:showSerName val="0"/>
          <c:showPercent val="0"/>
          <c:showBubbleSize val="0"/>
        </c:dLbls>
        <c:axId val="865644232"/>
        <c:axId val="865641712"/>
      </c:scatterChart>
      <c:valAx>
        <c:axId val="865644232"/>
        <c:scaling>
          <c:orientation val="minMax"/>
          <c:max val="2055"/>
          <c:min val="202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altLang="ja-JP" sz="1000" b="0" i="0" u="none" strike="noStrike" kern="1200" baseline="0">
                <a:solidFill>
                  <a:schemeClr val="tx1"/>
                </a:solidFill>
                <a:latin typeface="+mn-lt"/>
                <a:ea typeface="+mn-ea"/>
                <a:cs typeface="+mn-cs"/>
              </a:defRPr>
            </a:pPr>
            <a:endParaRPr lang="ja-JP"/>
          </a:p>
        </c:txPr>
        <c:crossAx val="865641712"/>
        <c:crosses val="autoZero"/>
        <c:crossBetween val="midCat"/>
      </c:valAx>
      <c:valAx>
        <c:axId val="865641712"/>
        <c:scaling>
          <c:orientation val="minMax"/>
          <c:max val="3500"/>
          <c:min val="-1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altLang="ja-JP" sz="1000" b="0" i="0" u="none" strike="noStrike" kern="1200" baseline="0">
                <a:solidFill>
                  <a:schemeClr val="tx1"/>
                </a:solidFill>
                <a:latin typeface="+mn-lt"/>
                <a:ea typeface="+mn-ea"/>
                <a:cs typeface="+mn-cs"/>
              </a:defRPr>
            </a:pPr>
            <a:endParaRPr lang="ja-JP"/>
          </a:p>
        </c:txPr>
        <c:crossAx val="865644232"/>
        <c:crosses val="autoZero"/>
        <c:crossBetween val="midCat"/>
        <c:majorUnit val="500"/>
        <c:minorUnit val="100"/>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altLang="ja-JP" sz="1000" b="0" i="0" u="none" strike="noStrike" kern="1200" baseline="0">
          <a:solidFill>
            <a:schemeClr val="tx1"/>
          </a:solidFill>
          <a:latin typeface="+mn-lt"/>
          <a:ea typeface="+mn-ea"/>
          <a:cs typeface="+mn-cs"/>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altLang="ja-JP" sz="1200" b="0" i="0" u="none" strike="noStrike" kern="1200" spc="0" baseline="0">
                <a:solidFill>
                  <a:schemeClr val="tx1"/>
                </a:solidFill>
                <a:latin typeface="+mn-lt"/>
                <a:ea typeface="+mn-ea"/>
                <a:cs typeface="+mn-cs"/>
              </a:defRPr>
            </a:pPr>
            <a:r>
              <a:rPr lang="ja-JP"/>
              <a:t>共通口座</a:t>
            </a:r>
          </a:p>
        </c:rich>
      </c:tx>
      <c:layout>
        <c:manualLayout>
          <c:xMode val="edge"/>
          <c:yMode val="edge"/>
          <c:x val="0.46047311393768087"/>
          <c:y val="1.9848543947335383E-2"/>
        </c:manualLayout>
      </c:layout>
      <c:overlay val="0"/>
      <c:spPr>
        <a:noFill/>
        <a:ln>
          <a:noFill/>
        </a:ln>
        <a:effectLst/>
      </c:spPr>
      <c:txPr>
        <a:bodyPr rot="0" spcFirstLastPara="1" vertOverflow="ellipsis" vert="horz" wrap="square" anchor="ctr" anchorCtr="1"/>
        <a:lstStyle/>
        <a:p>
          <a:pPr>
            <a:defRPr lang="en-US" altLang="ja-JP" sz="1200" b="0" i="0" u="none" strike="noStrike" kern="1200" spc="0" baseline="0">
              <a:solidFill>
                <a:schemeClr val="tx1"/>
              </a:solidFill>
              <a:latin typeface="+mn-lt"/>
              <a:ea typeface="+mn-ea"/>
              <a:cs typeface="+mn-cs"/>
            </a:defRPr>
          </a:pPr>
          <a:endParaRPr lang="ja-JP"/>
        </a:p>
      </c:txPr>
    </c:title>
    <c:autoTitleDeleted val="0"/>
    <c:plotArea>
      <c:layout>
        <c:manualLayout>
          <c:layoutTarget val="inner"/>
          <c:xMode val="edge"/>
          <c:yMode val="edge"/>
          <c:x val="5.301285416246046E-2"/>
          <c:y val="0.11377934310858781"/>
          <c:w val="0.91157333921405659"/>
          <c:h val="0.78035037415916331"/>
        </c:manualLayout>
      </c:layout>
      <c:scatterChart>
        <c:scatterStyle val="lineMarker"/>
        <c:varyColors val="0"/>
        <c:ser>
          <c:idx val="1"/>
          <c:order val="0"/>
          <c:tx>
            <c:v>共通口座_計画</c:v>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ライフプラン!$G$145:$AK$145</c:f>
              <c:numCache>
                <c:formatCode>General</c:formatCode>
                <c:ptCount val="31"/>
                <c:pt idx="0">
                  <c:v>-13</c:v>
                </c:pt>
                <c:pt idx="1">
                  <c:v>-6</c:v>
                </c:pt>
                <c:pt idx="2">
                  <c:v>1</c:v>
                </c:pt>
                <c:pt idx="3">
                  <c:v>8</c:v>
                </c:pt>
                <c:pt idx="4">
                  <c:v>15</c:v>
                </c:pt>
                <c:pt idx="5">
                  <c:v>22</c:v>
                </c:pt>
                <c:pt idx="6">
                  <c:v>29</c:v>
                </c:pt>
                <c:pt idx="7">
                  <c:v>36</c:v>
                </c:pt>
                <c:pt idx="8">
                  <c:v>43</c:v>
                </c:pt>
                <c:pt idx="9">
                  <c:v>50</c:v>
                </c:pt>
                <c:pt idx="10">
                  <c:v>57</c:v>
                </c:pt>
                <c:pt idx="11">
                  <c:v>64</c:v>
                </c:pt>
                <c:pt idx="12">
                  <c:v>71</c:v>
                </c:pt>
                <c:pt idx="13">
                  <c:v>78</c:v>
                </c:pt>
                <c:pt idx="14">
                  <c:v>85</c:v>
                </c:pt>
                <c:pt idx="15">
                  <c:v>92</c:v>
                </c:pt>
                <c:pt idx="16">
                  <c:v>99</c:v>
                </c:pt>
                <c:pt idx="17">
                  <c:v>106</c:v>
                </c:pt>
                <c:pt idx="18">
                  <c:v>113</c:v>
                </c:pt>
                <c:pt idx="19">
                  <c:v>120</c:v>
                </c:pt>
                <c:pt idx="20">
                  <c:v>127</c:v>
                </c:pt>
                <c:pt idx="21">
                  <c:v>134</c:v>
                </c:pt>
                <c:pt idx="22">
                  <c:v>141</c:v>
                </c:pt>
                <c:pt idx="23">
                  <c:v>148</c:v>
                </c:pt>
                <c:pt idx="24">
                  <c:v>155</c:v>
                </c:pt>
                <c:pt idx="25">
                  <c:v>168</c:v>
                </c:pt>
                <c:pt idx="26">
                  <c:v>181</c:v>
                </c:pt>
                <c:pt idx="27">
                  <c:v>194</c:v>
                </c:pt>
                <c:pt idx="28">
                  <c:v>0</c:v>
                </c:pt>
                <c:pt idx="29">
                  <c:v>0</c:v>
                </c:pt>
                <c:pt idx="30">
                  <c:v>0</c:v>
                </c:pt>
              </c:numCache>
            </c:numRef>
          </c:yVal>
          <c:smooth val="0"/>
          <c:extLst>
            <c:ext xmlns:c16="http://schemas.microsoft.com/office/drawing/2014/chart" uri="{C3380CC4-5D6E-409C-BE32-E72D297353CC}">
              <c16:uniqueId val="{00000000-2AE3-4823-A39C-33DF50811D90}"/>
            </c:ext>
          </c:extLst>
        </c:ser>
        <c:ser>
          <c:idx val="0"/>
          <c:order val="1"/>
          <c:tx>
            <c:v>共通口座＿1月実績</c:v>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ライフプラン!$G$142:$AK$142</c:f>
              <c:numCache>
                <c:formatCode>General</c:formatCode>
                <c:ptCount val="31"/>
                <c:pt idx="0">
                  <c:v>495</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1-2AE3-4823-A39C-33DF50811D90}"/>
            </c:ext>
          </c:extLst>
        </c:ser>
        <c:ser>
          <c:idx val="2"/>
          <c:order val="2"/>
          <c:tx>
            <c:v>共通口座＿2月実績</c:v>
          </c:tx>
          <c:spPr>
            <a:ln w="28575" cap="rnd">
              <a:solidFill>
                <a:schemeClr val="accent3"/>
              </a:solidFill>
              <a:round/>
            </a:ln>
            <a:effectLst/>
          </c:spPr>
          <c:marker>
            <c:symbol val="circle"/>
            <c:size val="5"/>
            <c:spPr>
              <a:solidFill>
                <a:schemeClr val="accent3"/>
              </a:solidFill>
              <a:ln w="9525">
                <a:solidFill>
                  <a:schemeClr val="accent3"/>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ライフプラン!$G$143:$AK$143</c:f>
              <c:numCache>
                <c:formatCode>General</c:formatCode>
                <c:ptCount val="31"/>
                <c:pt idx="0">
                  <c:v>459</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0-4413-4F34-9FC8-A5FF71FB0347}"/>
            </c:ext>
          </c:extLst>
        </c:ser>
        <c:ser>
          <c:idx val="3"/>
          <c:order val="3"/>
          <c:tx>
            <c:v>共通口座＿3月実績</c:v>
          </c:tx>
          <c:spPr>
            <a:ln w="28575" cap="rnd">
              <a:solidFill>
                <a:schemeClr val="accent4"/>
              </a:solidFill>
              <a:round/>
            </a:ln>
            <a:effectLst/>
          </c:spPr>
          <c:marker>
            <c:symbol val="circle"/>
            <c:size val="5"/>
            <c:spPr>
              <a:solidFill>
                <a:schemeClr val="accent4"/>
              </a:solidFill>
              <a:ln w="9525">
                <a:solidFill>
                  <a:schemeClr val="accent4"/>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ライフプラン!$G$144:$AK$144</c:f>
              <c:numCache>
                <c:formatCode>General</c:formatCode>
                <c:ptCount val="31"/>
                <c:pt idx="0">
                  <c:v>438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1-4413-4F34-9FC8-A5FF71FB0347}"/>
            </c:ext>
          </c:extLst>
        </c:ser>
        <c:ser>
          <c:idx val="4"/>
          <c:order val="4"/>
          <c:tx>
            <c:v>共通口座＿4月実績</c:v>
          </c:tx>
          <c:spPr>
            <a:ln w="28575" cap="rnd">
              <a:solidFill>
                <a:schemeClr val="accent5"/>
              </a:solidFill>
              <a:round/>
            </a:ln>
            <a:effectLst/>
          </c:spPr>
          <c:marker>
            <c:symbol val="circle"/>
            <c:size val="5"/>
            <c:spPr>
              <a:solidFill>
                <a:schemeClr val="accent5"/>
              </a:solidFill>
              <a:ln w="9525">
                <a:solidFill>
                  <a:schemeClr val="accent5"/>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ライフプラン!$G$133:$AK$133</c:f>
              <c:numCache>
                <c:formatCode>General</c:formatCode>
                <c:ptCount val="31"/>
                <c:pt idx="0">
                  <c:v>812</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2-4413-4F34-9FC8-A5FF71FB0347}"/>
            </c:ext>
          </c:extLst>
        </c:ser>
        <c:ser>
          <c:idx val="5"/>
          <c:order val="5"/>
          <c:tx>
            <c:v>共通口座＿5月実績</c:v>
          </c:tx>
          <c:spPr>
            <a:ln w="28575" cap="rnd">
              <a:solidFill>
                <a:schemeClr val="accent6"/>
              </a:solidFill>
              <a:round/>
            </a:ln>
            <a:effectLst/>
          </c:spPr>
          <c:marker>
            <c:symbol val="circle"/>
            <c:size val="5"/>
            <c:spPr>
              <a:solidFill>
                <a:schemeClr val="accent6"/>
              </a:solidFill>
              <a:ln w="9525">
                <a:solidFill>
                  <a:schemeClr val="accent6"/>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ライフプラン!$G$134:$AK$134</c:f>
              <c:numCache>
                <c:formatCode>General</c:formatCode>
                <c:ptCount val="31"/>
                <c:pt idx="0">
                  <c:v>763</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3-4413-4F34-9FC8-A5FF71FB0347}"/>
            </c:ext>
          </c:extLst>
        </c:ser>
        <c:ser>
          <c:idx val="6"/>
          <c:order val="6"/>
          <c:tx>
            <c:v>共通口座＿6月実績</c:v>
          </c:tx>
          <c:spPr>
            <a:ln w="28575"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ライフプラン!$G$135:$AK$135</c:f>
              <c:numCache>
                <c:formatCode>General</c:formatCode>
                <c:ptCount val="31"/>
                <c:pt idx="0">
                  <c:v>733</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4-4413-4F34-9FC8-A5FF71FB0347}"/>
            </c:ext>
          </c:extLst>
        </c:ser>
        <c:ser>
          <c:idx val="7"/>
          <c:order val="7"/>
          <c:tx>
            <c:v>共通口座＿7月実績</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ライフプラン!$G$136:$AK$136</c:f>
              <c:numCache>
                <c:formatCode>General</c:formatCode>
                <c:ptCount val="31"/>
                <c:pt idx="0">
                  <c:v>691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5-4413-4F34-9FC8-A5FF71FB0347}"/>
            </c:ext>
          </c:extLst>
        </c:ser>
        <c:ser>
          <c:idx val="8"/>
          <c:order val="8"/>
          <c:tx>
            <c:v>共通口座＿8月実績</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ライフプラン!$G$137:$AK$137</c:f>
              <c:numCache>
                <c:formatCode>General</c:formatCode>
                <c:ptCount val="31"/>
                <c:pt idx="0">
                  <c:v>669</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6-4413-4F34-9FC8-A5FF71FB0347}"/>
            </c:ext>
          </c:extLst>
        </c:ser>
        <c:ser>
          <c:idx val="9"/>
          <c:order val="9"/>
          <c:tx>
            <c:v>共通口座＿9月実績</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ライフプラン!$G$138:$AK$138</c:f>
              <c:numCache>
                <c:formatCode>General</c:formatCode>
                <c:ptCount val="31"/>
                <c:pt idx="0">
                  <c:v>630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7-4413-4F34-9FC8-A5FF71FB0347}"/>
            </c:ext>
          </c:extLst>
        </c:ser>
        <c:ser>
          <c:idx val="10"/>
          <c:order val="10"/>
          <c:tx>
            <c:v>共通口座＿10月実績</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ライフプラン!$G$139:$AK$139</c:f>
              <c:numCache>
                <c:formatCode>General</c:formatCode>
                <c:ptCount val="31"/>
                <c:pt idx="0">
                  <c:v>613</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8-4413-4F34-9FC8-A5FF71FB0347}"/>
            </c:ext>
          </c:extLst>
        </c:ser>
        <c:ser>
          <c:idx val="11"/>
          <c:order val="11"/>
          <c:tx>
            <c:v>共通口座＿11月実績</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ライフプラン!$G$140:$AK$140</c:f>
              <c:numCache>
                <c:formatCode>General</c:formatCode>
                <c:ptCount val="31"/>
                <c:pt idx="0">
                  <c:v>577</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9-4413-4F34-9FC8-A5FF71FB0347}"/>
            </c:ext>
          </c:extLst>
        </c:ser>
        <c:ser>
          <c:idx val="12"/>
          <c:order val="12"/>
          <c:tx>
            <c:v>共通口座＿12月実績</c:v>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ライフプラン!$G$132:$AK$132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ライフプラン!$G$141:$AK$141</c:f>
              <c:numCache>
                <c:formatCode>General</c:formatCode>
                <c:ptCount val="31"/>
                <c:pt idx="0">
                  <c:v>536</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A-4413-4F34-9FC8-A5FF71FB0347}"/>
            </c:ext>
          </c:extLst>
        </c:ser>
        <c:dLbls>
          <c:showLegendKey val="0"/>
          <c:showVal val="0"/>
          <c:showCatName val="0"/>
          <c:showSerName val="0"/>
          <c:showPercent val="0"/>
          <c:showBubbleSize val="0"/>
        </c:dLbls>
        <c:axId val="867675624"/>
        <c:axId val="867674184"/>
      </c:scatterChart>
      <c:valAx>
        <c:axId val="867675624"/>
        <c:scaling>
          <c:orientation val="minMax"/>
          <c:max val="2055"/>
          <c:min val="2025"/>
        </c:scaling>
        <c:delete val="0"/>
        <c:axPos val="b"/>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altLang="ja-JP" sz="1000" b="0" i="0" u="none" strike="noStrike" kern="1200" baseline="0">
                <a:solidFill>
                  <a:schemeClr val="tx1"/>
                </a:solidFill>
                <a:latin typeface="+mn-lt"/>
                <a:ea typeface="+mn-ea"/>
                <a:cs typeface="+mn-cs"/>
              </a:defRPr>
            </a:pPr>
            <a:endParaRPr lang="ja-JP"/>
          </a:p>
        </c:txPr>
        <c:crossAx val="867674184"/>
        <c:crosses val="autoZero"/>
        <c:crossBetween val="midCat"/>
      </c:valAx>
      <c:valAx>
        <c:axId val="867674184"/>
        <c:scaling>
          <c:orientation val="minMax"/>
          <c:max val="1000"/>
          <c:min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altLang="ja-JP" sz="1000" b="0" i="0" u="none" strike="noStrike" kern="1200" baseline="0">
                <a:solidFill>
                  <a:schemeClr val="tx1"/>
                </a:solidFill>
                <a:latin typeface="+mn-lt"/>
                <a:ea typeface="+mn-ea"/>
                <a:cs typeface="+mn-cs"/>
              </a:defRPr>
            </a:pPr>
            <a:endParaRPr lang="ja-JP"/>
          </a:p>
        </c:txPr>
        <c:crossAx val="867675624"/>
        <c:crosses val="autoZero"/>
        <c:crossBetween val="midCat"/>
        <c:majorUnit val="100"/>
        <c:minorUnit val="100"/>
      </c:valAx>
      <c:spPr>
        <a:noFill/>
        <a:ln>
          <a:solidFill>
            <a:sysClr val="windowText" lastClr="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altLang="ja-JP" sz="1000" b="0" i="0" u="none" strike="noStrike" kern="1200" baseline="0">
          <a:solidFill>
            <a:schemeClr val="tx1"/>
          </a:solidFill>
          <a:latin typeface="+mn-lt"/>
          <a:ea typeface="+mn-ea"/>
          <a:cs typeface="+mn-cs"/>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altLang="ja-JP" sz="1200" b="0" i="0" u="none" strike="noStrike" kern="1200" spc="0" baseline="0">
                <a:solidFill>
                  <a:schemeClr val="tx1"/>
                </a:solidFill>
                <a:latin typeface="+mn-lt"/>
                <a:ea typeface="+mn-ea"/>
                <a:cs typeface="+mn-cs"/>
              </a:defRPr>
            </a:pPr>
            <a:r>
              <a:rPr lang="ja-JP"/>
              <a:t>総合</a:t>
            </a:r>
          </a:p>
        </c:rich>
      </c:tx>
      <c:layout>
        <c:manualLayout>
          <c:xMode val="edge"/>
          <c:yMode val="edge"/>
          <c:x val="0.47004401861116069"/>
          <c:y val="3.5312569098161779E-2"/>
        </c:manualLayout>
      </c:layout>
      <c:overlay val="0"/>
      <c:spPr>
        <a:noFill/>
        <a:ln>
          <a:noFill/>
        </a:ln>
        <a:effectLst/>
      </c:spPr>
      <c:txPr>
        <a:bodyPr rot="0" spcFirstLastPara="1" vertOverflow="ellipsis" vert="horz" wrap="square" anchor="ctr" anchorCtr="1"/>
        <a:lstStyle/>
        <a:p>
          <a:pPr>
            <a:defRPr lang="en-US" altLang="ja-JP" sz="1200" b="0" i="0" u="none" strike="noStrike" kern="1200" spc="0" baseline="0">
              <a:solidFill>
                <a:schemeClr val="tx1"/>
              </a:solidFill>
              <a:latin typeface="+mn-lt"/>
              <a:ea typeface="+mn-ea"/>
              <a:cs typeface="+mn-cs"/>
            </a:defRPr>
          </a:pPr>
          <a:endParaRPr lang="ja-JP"/>
        </a:p>
      </c:txPr>
    </c:title>
    <c:autoTitleDeleted val="0"/>
    <c:plotArea>
      <c:layout>
        <c:manualLayout>
          <c:layoutTarget val="inner"/>
          <c:xMode val="edge"/>
          <c:yMode val="edge"/>
          <c:x val="5.2457131480345955E-2"/>
          <c:y val="0.14577964540434632"/>
          <c:w val="0.91157333921405659"/>
          <c:h val="0.75006916013322378"/>
        </c:manualLayout>
      </c:layout>
      <c:scatterChart>
        <c:scatterStyle val="lineMarker"/>
        <c:varyColors val="0"/>
        <c:ser>
          <c:idx val="1"/>
          <c:order val="0"/>
          <c:tx>
            <c:v>総合_計画"</c:v>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ライフプラン!$G$105:$AK$105</c:f>
              <c:numCache>
                <c:formatCode>General</c:formatCode>
                <c:ptCount val="31"/>
                <c:pt idx="0">
                  <c:v>643</c:v>
                </c:pt>
                <c:pt idx="1">
                  <c:v>489</c:v>
                </c:pt>
                <c:pt idx="2">
                  <c:v>339</c:v>
                </c:pt>
                <c:pt idx="3">
                  <c:v>204</c:v>
                </c:pt>
                <c:pt idx="4">
                  <c:v>156</c:v>
                </c:pt>
                <c:pt idx="5">
                  <c:v>171</c:v>
                </c:pt>
                <c:pt idx="6">
                  <c:v>136</c:v>
                </c:pt>
                <c:pt idx="7">
                  <c:v>171</c:v>
                </c:pt>
                <c:pt idx="8">
                  <c:v>206</c:v>
                </c:pt>
                <c:pt idx="9">
                  <c:v>561</c:v>
                </c:pt>
                <c:pt idx="10">
                  <c:v>316</c:v>
                </c:pt>
                <c:pt idx="11">
                  <c:v>371</c:v>
                </c:pt>
                <c:pt idx="12">
                  <c:v>406</c:v>
                </c:pt>
                <c:pt idx="13">
                  <c:v>461</c:v>
                </c:pt>
                <c:pt idx="14">
                  <c:v>417</c:v>
                </c:pt>
                <c:pt idx="15">
                  <c:v>383</c:v>
                </c:pt>
                <c:pt idx="16">
                  <c:v>463</c:v>
                </c:pt>
                <c:pt idx="17">
                  <c:v>433</c:v>
                </c:pt>
                <c:pt idx="18">
                  <c:v>423</c:v>
                </c:pt>
                <c:pt idx="19">
                  <c:v>2713</c:v>
                </c:pt>
                <c:pt idx="20">
                  <c:v>2556</c:v>
                </c:pt>
                <c:pt idx="21">
                  <c:v>2399</c:v>
                </c:pt>
                <c:pt idx="22">
                  <c:v>2222</c:v>
                </c:pt>
                <c:pt idx="23">
                  <c:v>2065</c:v>
                </c:pt>
                <c:pt idx="24">
                  <c:v>1908</c:v>
                </c:pt>
                <c:pt idx="25">
                  <c:v>1762</c:v>
                </c:pt>
                <c:pt idx="26">
                  <c:v>1616</c:v>
                </c:pt>
                <c:pt idx="27">
                  <c:v>1250</c:v>
                </c:pt>
                <c:pt idx="28">
                  <c:v>0</c:v>
                </c:pt>
                <c:pt idx="29">
                  <c:v>0</c:v>
                </c:pt>
                <c:pt idx="30">
                  <c:v>0</c:v>
                </c:pt>
              </c:numCache>
            </c:numRef>
          </c:yVal>
          <c:smooth val="0"/>
          <c:extLst>
            <c:ext xmlns:c16="http://schemas.microsoft.com/office/drawing/2014/chart" uri="{C3380CC4-5D6E-409C-BE32-E72D297353CC}">
              <c16:uniqueId val="{00000000-505D-410D-A6EA-5B551E9234B4}"/>
            </c:ext>
          </c:extLst>
        </c:ser>
        <c:ser>
          <c:idx val="0"/>
          <c:order val="1"/>
          <c:tx>
            <c:v>総合＿1月実績</c:v>
          </c:tx>
          <c:spPr>
            <a:ln w="28575" cap="rnd">
              <a:noFill/>
              <a:round/>
            </a:ln>
            <a:effectLst/>
          </c:spPr>
          <c:marker>
            <c:symbol val="circle"/>
            <c:size val="5"/>
            <c:spPr>
              <a:solidFill>
                <a:schemeClr val="accent1"/>
              </a:solidFill>
              <a:ln w="9525">
                <a:solidFill>
                  <a:schemeClr val="accent1"/>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ライフプラン!$G$102:$AK$102</c:f>
              <c:numCache>
                <c:formatCode>General</c:formatCode>
                <c:ptCount val="31"/>
                <c:pt idx="0">
                  <c:v>1719</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1-505D-410D-A6EA-5B551E9234B4}"/>
            </c:ext>
          </c:extLst>
        </c:ser>
        <c:ser>
          <c:idx val="2"/>
          <c:order val="2"/>
          <c:tx>
            <c:v>総合＿2月実績</c:v>
          </c:tx>
          <c:spPr>
            <a:ln w="28575" cap="rnd">
              <a:noFill/>
              <a:round/>
            </a:ln>
            <a:effectLst/>
          </c:spPr>
          <c:marker>
            <c:symbol val="circle"/>
            <c:size val="5"/>
            <c:spPr>
              <a:solidFill>
                <a:schemeClr val="accent3"/>
              </a:solidFill>
              <a:ln w="9525">
                <a:solidFill>
                  <a:schemeClr val="accent3"/>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ライフプラン!$G$103:$AK$103</c:f>
              <c:numCache>
                <c:formatCode>General</c:formatCode>
                <c:ptCount val="31"/>
                <c:pt idx="0">
                  <c:v>1731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1-AFE9-4454-9A8D-5FF8FA36659E}"/>
            </c:ext>
          </c:extLst>
        </c:ser>
        <c:ser>
          <c:idx val="3"/>
          <c:order val="3"/>
          <c:tx>
            <c:v>総合＿3月実績</c:v>
          </c:tx>
          <c:spPr>
            <a:ln w="28575" cap="rnd">
              <a:solidFill>
                <a:schemeClr val="accent4"/>
              </a:solidFill>
              <a:round/>
            </a:ln>
            <a:effectLst/>
          </c:spPr>
          <c:marker>
            <c:symbol val="circle"/>
            <c:size val="5"/>
            <c:spPr>
              <a:solidFill>
                <a:schemeClr val="accent4"/>
              </a:solidFill>
              <a:ln w="9525">
                <a:solidFill>
                  <a:schemeClr val="accent4"/>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ライフプラン!$G$104:$AK$104</c:f>
              <c:numCache>
                <c:formatCode>General</c:formatCode>
                <c:ptCount val="31"/>
                <c:pt idx="0">
                  <c:v>1702</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2-AFE9-4454-9A8D-5FF8FA36659E}"/>
            </c:ext>
          </c:extLst>
        </c:ser>
        <c:ser>
          <c:idx val="4"/>
          <c:order val="4"/>
          <c:tx>
            <c:v>総合＿4月実績</c:v>
          </c:tx>
          <c:spPr>
            <a:ln w="28575" cap="rnd">
              <a:solidFill>
                <a:schemeClr val="accent5"/>
              </a:solidFill>
              <a:round/>
            </a:ln>
            <a:effectLst/>
          </c:spPr>
          <c:marker>
            <c:symbol val="circle"/>
            <c:size val="5"/>
            <c:spPr>
              <a:solidFill>
                <a:schemeClr val="accent5"/>
              </a:solidFill>
              <a:ln w="9525">
                <a:solidFill>
                  <a:schemeClr val="accent5"/>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ライフプラン!$G$93:$AK$93</c:f>
              <c:numCache>
                <c:formatCode>General</c:formatCode>
                <c:ptCount val="31"/>
                <c:pt idx="0">
                  <c:v>2113</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3-AFE9-4454-9A8D-5FF8FA36659E}"/>
            </c:ext>
          </c:extLst>
        </c:ser>
        <c:ser>
          <c:idx val="5"/>
          <c:order val="5"/>
          <c:tx>
            <c:v>総合＿5月実績</c:v>
          </c:tx>
          <c:spPr>
            <a:ln w="28575" cap="rnd">
              <a:solidFill>
                <a:schemeClr val="accent6"/>
              </a:solidFill>
              <a:round/>
            </a:ln>
            <a:effectLst/>
          </c:spPr>
          <c:marker>
            <c:symbol val="circle"/>
            <c:size val="5"/>
            <c:spPr>
              <a:solidFill>
                <a:schemeClr val="accent6"/>
              </a:solidFill>
              <a:ln w="9525">
                <a:solidFill>
                  <a:schemeClr val="accent6"/>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ライフプラン!$G$94:$AK$94</c:f>
              <c:numCache>
                <c:formatCode>General</c:formatCode>
                <c:ptCount val="31"/>
                <c:pt idx="0">
                  <c:v>1789</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4-AFE9-4454-9A8D-5FF8FA36659E}"/>
            </c:ext>
          </c:extLst>
        </c:ser>
        <c:ser>
          <c:idx val="6"/>
          <c:order val="6"/>
          <c:tx>
            <c:v>総合＿6月実績</c:v>
          </c:tx>
          <c:spPr>
            <a:ln w="28575"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ライフプラン!$G$95:$AK$95</c:f>
              <c:numCache>
                <c:formatCode>General</c:formatCode>
                <c:ptCount val="31"/>
                <c:pt idx="0">
                  <c:v>1813</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5-AFE9-4454-9A8D-5FF8FA36659E}"/>
            </c:ext>
          </c:extLst>
        </c:ser>
        <c:ser>
          <c:idx val="7"/>
          <c:order val="7"/>
          <c:tx>
            <c:v>総合＿7月実績</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ライフプラン!$G$96:$AK$96</c:f>
              <c:numCache>
                <c:formatCode>General</c:formatCode>
                <c:ptCount val="31"/>
                <c:pt idx="0">
                  <c:v>1767</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6-AFE9-4454-9A8D-5FF8FA36659E}"/>
            </c:ext>
          </c:extLst>
        </c:ser>
        <c:ser>
          <c:idx val="8"/>
          <c:order val="8"/>
          <c:tx>
            <c:v>総合＿8月実績</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ライフプラン!$G$97:$AK$97</c:f>
              <c:numCache>
                <c:formatCode>General</c:formatCode>
                <c:ptCount val="31"/>
                <c:pt idx="0">
                  <c:v>1793</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7-AFE9-4454-9A8D-5FF8FA36659E}"/>
            </c:ext>
          </c:extLst>
        </c:ser>
        <c:ser>
          <c:idx val="9"/>
          <c:order val="9"/>
          <c:tx>
            <c:v>総合＿9月実績</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ライフプラン!$G$98:$AK$98</c:f>
              <c:numCache>
                <c:formatCode>General</c:formatCode>
                <c:ptCount val="31"/>
                <c:pt idx="0">
                  <c:v>1748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8-AFE9-4454-9A8D-5FF8FA36659E}"/>
            </c:ext>
          </c:extLst>
        </c:ser>
        <c:ser>
          <c:idx val="10"/>
          <c:order val="10"/>
          <c:tx>
            <c:v>総合＿10月実績</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ライフプラン!$G$99:$AK$99</c:f>
              <c:numCache>
                <c:formatCode>General</c:formatCode>
                <c:ptCount val="31"/>
                <c:pt idx="0">
                  <c:v>1786</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9-AFE9-4454-9A8D-5FF8FA36659E}"/>
            </c:ext>
          </c:extLst>
        </c:ser>
        <c:ser>
          <c:idx val="11"/>
          <c:order val="11"/>
          <c:tx>
            <c:v>総合＿11月実績</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ライフプラン!$G$100:$AK$100</c:f>
              <c:numCache>
                <c:formatCode>General</c:formatCode>
                <c:ptCount val="31"/>
                <c:pt idx="0">
                  <c:v>1748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A-AFE9-4454-9A8D-5FF8FA36659E}"/>
            </c:ext>
          </c:extLst>
        </c:ser>
        <c:ser>
          <c:idx val="12"/>
          <c:order val="12"/>
          <c:tx>
            <c:v>総合＿12月実績</c:v>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ライフプラン!$G$92:$AK$92</c:f>
              <c:numCache>
                <c:formatCode>General</c:formatCode>
                <c:ptCount val="3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xVal>
          <c:yVal>
            <c:numRef>
              <c:f>ライフプラン!$G$101:$AK$101</c:f>
              <c:numCache>
                <c:formatCode>General</c:formatCode>
                <c:ptCount val="31"/>
                <c:pt idx="0">
                  <c:v>1766</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yVal>
          <c:smooth val="0"/>
          <c:extLst>
            <c:ext xmlns:c16="http://schemas.microsoft.com/office/drawing/2014/chart" uri="{C3380CC4-5D6E-409C-BE32-E72D297353CC}">
              <c16:uniqueId val="{0000000B-AFE9-4454-9A8D-5FF8FA36659E}"/>
            </c:ext>
          </c:extLst>
        </c:ser>
        <c:dLbls>
          <c:showLegendKey val="0"/>
          <c:showVal val="0"/>
          <c:showCatName val="0"/>
          <c:showSerName val="0"/>
          <c:showPercent val="0"/>
          <c:showBubbleSize val="0"/>
        </c:dLbls>
        <c:axId val="867675624"/>
        <c:axId val="867674184"/>
      </c:scatterChart>
      <c:valAx>
        <c:axId val="867675624"/>
        <c:scaling>
          <c:orientation val="minMax"/>
          <c:max val="2055"/>
          <c:min val="202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altLang="ja-JP" sz="1000" b="0" i="0" u="none" strike="noStrike" kern="1200" baseline="0">
                <a:solidFill>
                  <a:schemeClr val="tx1"/>
                </a:solidFill>
                <a:latin typeface="+mn-lt"/>
                <a:ea typeface="+mn-ea"/>
                <a:cs typeface="+mn-cs"/>
              </a:defRPr>
            </a:pPr>
            <a:endParaRPr lang="ja-JP"/>
          </a:p>
        </c:txPr>
        <c:crossAx val="867674184"/>
        <c:crossesAt val="0"/>
        <c:crossBetween val="midCat"/>
      </c:valAx>
      <c:valAx>
        <c:axId val="867674184"/>
        <c:scaling>
          <c:orientation val="minMax"/>
          <c:max val="3500"/>
          <c:min val="-1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altLang="ja-JP" sz="1000" b="0" i="0" u="none" strike="noStrike" kern="1200" baseline="0">
                <a:solidFill>
                  <a:schemeClr val="tx1"/>
                </a:solidFill>
                <a:latin typeface="+mn-lt"/>
                <a:ea typeface="+mn-ea"/>
                <a:cs typeface="+mn-cs"/>
              </a:defRPr>
            </a:pPr>
            <a:endParaRPr lang="ja-JP"/>
          </a:p>
        </c:txPr>
        <c:crossAx val="867675624"/>
        <c:crossesAt val="2025"/>
        <c:crossBetween val="midCat"/>
        <c:majorUnit val="500"/>
        <c:minorUnit val="100"/>
      </c:valAx>
      <c:spPr>
        <a:noFill/>
        <a:ln>
          <a:solidFill>
            <a:sysClr val="windowText" lastClr="000000"/>
          </a:solidFill>
        </a:ln>
        <a:effectLst/>
      </c:spPr>
    </c:plotArea>
    <c:plotVisOnly val="1"/>
    <c:dispBlanksAs val="zero"/>
    <c:showDLblsOverMax val="0"/>
    <c:extLst/>
  </c:chart>
  <c:spPr>
    <a:solidFill>
      <a:schemeClr val="bg1"/>
    </a:solidFill>
    <a:ln w="9525" cap="flat" cmpd="sng" algn="ctr">
      <a:noFill/>
      <a:round/>
    </a:ln>
    <a:effectLst/>
  </c:spPr>
  <c:txPr>
    <a:bodyPr/>
    <a:lstStyle/>
    <a:p>
      <a:pPr>
        <a:defRPr lang="en-US" altLang="ja-JP" sz="1000" b="0" i="0" u="none" strike="noStrike" kern="1200" baseline="0">
          <a:solidFill>
            <a:schemeClr val="tx1"/>
          </a:solidFill>
          <a:latin typeface="+mn-lt"/>
          <a:ea typeface="+mn-ea"/>
          <a:cs typeface="+mn-cs"/>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304800</xdr:colOff>
      <xdr:row>2</xdr:row>
      <xdr:rowOff>190500</xdr:rowOff>
    </xdr:from>
    <xdr:to>
      <xdr:col>68</xdr:col>
      <xdr:colOff>400678</xdr:colOff>
      <xdr:row>168</xdr:row>
      <xdr:rowOff>91991</xdr:rowOff>
    </xdr:to>
    <xdr:pic>
      <xdr:nvPicPr>
        <xdr:cNvPr id="5" name="図 4">
          <a:extLst>
            <a:ext uri="{FF2B5EF4-FFF2-40B4-BE49-F238E27FC236}">
              <a16:creationId xmlns:a16="http://schemas.microsoft.com/office/drawing/2014/main" id="{D34634B9-C212-BBF3-EAEA-36A2AB4A1E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7527" y="675409"/>
          <a:ext cx="46508606" cy="40148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42</xdr:col>
      <xdr:colOff>86591</xdr:colOff>
      <xdr:row>139</xdr:row>
      <xdr:rowOff>138545</xdr:rowOff>
    </xdr:from>
    <xdr:to>
      <xdr:col>50</xdr:col>
      <xdr:colOff>398318</xdr:colOff>
      <xdr:row>149</xdr:row>
      <xdr:rowOff>86591</xdr:rowOff>
    </xdr:to>
    <xdr:cxnSp macro="">
      <xdr:nvCxnSpPr>
        <xdr:cNvPr id="3" name="直線コネクタ 2">
          <a:extLst>
            <a:ext uri="{FF2B5EF4-FFF2-40B4-BE49-F238E27FC236}">
              <a16:creationId xmlns:a16="http://schemas.microsoft.com/office/drawing/2014/main" id="{58F24104-889B-7B19-1058-B2CE8D410EF1}"/>
            </a:ext>
          </a:extLst>
        </xdr:cNvPr>
        <xdr:cNvCxnSpPr/>
      </xdr:nvCxnSpPr>
      <xdr:spPr>
        <a:xfrm>
          <a:off x="29181136" y="33839727"/>
          <a:ext cx="5853546" cy="237259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207819</xdr:colOff>
      <xdr:row>138</xdr:row>
      <xdr:rowOff>190500</xdr:rowOff>
    </xdr:from>
    <xdr:to>
      <xdr:col>50</xdr:col>
      <xdr:colOff>103909</xdr:colOff>
      <xdr:row>150</xdr:row>
      <xdr:rowOff>86591</xdr:rowOff>
    </xdr:to>
    <xdr:cxnSp macro="">
      <xdr:nvCxnSpPr>
        <xdr:cNvPr id="4" name="直線コネクタ 3">
          <a:extLst>
            <a:ext uri="{FF2B5EF4-FFF2-40B4-BE49-F238E27FC236}">
              <a16:creationId xmlns:a16="http://schemas.microsoft.com/office/drawing/2014/main" id="{228B84CF-93D2-448B-9162-3342A7AEC401}"/>
            </a:ext>
          </a:extLst>
        </xdr:cNvPr>
        <xdr:cNvCxnSpPr/>
      </xdr:nvCxnSpPr>
      <xdr:spPr>
        <a:xfrm flipV="1">
          <a:off x="29302364" y="33649227"/>
          <a:ext cx="5437909" cy="280554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46</xdr:col>
      <xdr:colOff>277088</xdr:colOff>
      <xdr:row>149</xdr:row>
      <xdr:rowOff>190502</xdr:rowOff>
    </xdr:from>
    <xdr:to>
      <xdr:col>56</xdr:col>
      <xdr:colOff>329046</xdr:colOff>
      <xdr:row>152</xdr:row>
      <xdr:rowOff>173184</xdr:rowOff>
    </xdr:to>
    <xdr:sp macro="" textlink="">
      <xdr:nvSpPr>
        <xdr:cNvPr id="8" name="テキスト ボックス 7">
          <a:extLst>
            <a:ext uri="{FF2B5EF4-FFF2-40B4-BE49-F238E27FC236}">
              <a16:creationId xmlns:a16="http://schemas.microsoft.com/office/drawing/2014/main" id="{66C191BD-03DC-F09F-20E0-0383CED59923}"/>
            </a:ext>
          </a:extLst>
        </xdr:cNvPr>
        <xdr:cNvSpPr txBox="1"/>
      </xdr:nvSpPr>
      <xdr:spPr>
        <a:xfrm>
          <a:off x="32142543" y="36316229"/>
          <a:ext cx="6979230" cy="710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3600" b="1"/>
            <a:t>2025/12/29</a:t>
          </a:r>
          <a:r>
            <a:rPr kumimoji="1" lang="en-US" altLang="ja-JP" sz="3600" b="1" baseline="0"/>
            <a:t> : </a:t>
          </a:r>
          <a:r>
            <a:rPr kumimoji="1" lang="ja-JP" altLang="en-US" sz="3600" b="1" baseline="0"/>
            <a:t>大島打合せでやめた</a:t>
          </a:r>
          <a:endParaRPr kumimoji="1" lang="ja-JP" altLang="en-US" sz="3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56029</xdr:colOff>
      <xdr:row>109</xdr:row>
      <xdr:rowOff>68352</xdr:rowOff>
    </xdr:from>
    <xdr:to>
      <xdr:col>4</xdr:col>
      <xdr:colOff>4459939</xdr:colOff>
      <xdr:row>128</xdr:row>
      <xdr:rowOff>56030</xdr:rowOff>
    </xdr:to>
    <xdr:graphicFrame macro="">
      <xdr:nvGraphicFramePr>
        <xdr:cNvPr id="2" name="グラフ 1">
          <a:extLst>
            <a:ext uri="{FF2B5EF4-FFF2-40B4-BE49-F238E27FC236}">
              <a16:creationId xmlns:a16="http://schemas.microsoft.com/office/drawing/2014/main" id="{4EF29B16-1450-4217-900A-5BBEDB064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107674</xdr:colOff>
      <xdr:row>129</xdr:row>
      <xdr:rowOff>44826</xdr:rowOff>
    </xdr:from>
    <xdr:to>
      <xdr:col>4</xdr:col>
      <xdr:colOff>4471147</xdr:colOff>
      <xdr:row>147</xdr:row>
      <xdr:rowOff>235324</xdr:rowOff>
    </xdr:to>
    <xdr:graphicFrame macro="">
      <xdr:nvGraphicFramePr>
        <xdr:cNvPr id="3" name="グラフ 2">
          <a:extLst>
            <a:ext uri="{FF2B5EF4-FFF2-40B4-BE49-F238E27FC236}">
              <a16:creationId xmlns:a16="http://schemas.microsoft.com/office/drawing/2014/main" id="{272D3D68-CBA9-4DB2-A9B7-FF2E87664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11206</xdr:colOff>
      <xdr:row>88</xdr:row>
      <xdr:rowOff>123265</xdr:rowOff>
    </xdr:from>
    <xdr:to>
      <xdr:col>4</xdr:col>
      <xdr:colOff>4370294</xdr:colOff>
      <xdr:row>107</xdr:row>
      <xdr:rowOff>168087</xdr:rowOff>
    </xdr:to>
    <xdr:graphicFrame macro="">
      <xdr:nvGraphicFramePr>
        <xdr:cNvPr id="4" name="グラフ 3">
          <a:extLst>
            <a:ext uri="{FF2B5EF4-FFF2-40B4-BE49-F238E27FC236}">
              <a16:creationId xmlns:a16="http://schemas.microsoft.com/office/drawing/2014/main" id="{845DBF80-44A6-4A94-B5DB-A020820AE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165654</xdr:colOff>
      <xdr:row>148</xdr:row>
      <xdr:rowOff>130866</xdr:rowOff>
    </xdr:from>
    <xdr:to>
      <xdr:col>4</xdr:col>
      <xdr:colOff>3470415</xdr:colOff>
      <xdr:row>151</xdr:row>
      <xdr:rowOff>223631</xdr:rowOff>
    </xdr:to>
    <xdr:sp macro="" textlink="">
      <xdr:nvSpPr>
        <xdr:cNvPr id="5" name="テキスト ボックス 4">
          <a:extLst>
            <a:ext uri="{FF2B5EF4-FFF2-40B4-BE49-F238E27FC236}">
              <a16:creationId xmlns:a16="http://schemas.microsoft.com/office/drawing/2014/main" id="{F6F6D527-42F4-0DB7-BCC5-4D4DC6BF805B}"/>
            </a:ext>
          </a:extLst>
        </xdr:cNvPr>
        <xdr:cNvSpPr txBox="1"/>
      </xdr:nvSpPr>
      <xdr:spPr>
        <a:xfrm>
          <a:off x="1002197" y="35671540"/>
          <a:ext cx="5814392" cy="8133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2035</a:t>
          </a:r>
          <a:r>
            <a:rPr kumimoji="1" lang="ja-JP" altLang="en-US" sz="1100"/>
            <a:t>年（夫；</a:t>
          </a:r>
          <a:r>
            <a:rPr kumimoji="1" lang="en-US" altLang="ja-JP" sz="1100"/>
            <a:t>76</a:t>
          </a:r>
          <a:r>
            <a:rPr kumimoji="1" lang="ja-JP" altLang="en-US" sz="1100"/>
            <a:t>歳、妻：</a:t>
          </a:r>
          <a:r>
            <a:rPr kumimoji="1" lang="en-US" altLang="ja-JP" sz="1100"/>
            <a:t>70</a:t>
          </a:r>
          <a:r>
            <a:rPr kumimoji="1" lang="ja-JP" altLang="en-US" sz="1100"/>
            <a:t>歳）に総合資産が０になるきわどい計画だが、</a:t>
          </a:r>
          <a:endParaRPr kumimoji="1" lang="en-US" altLang="ja-JP" sz="1100"/>
        </a:p>
        <a:p>
          <a:r>
            <a:rPr kumimoji="1" lang="ja-JP" altLang="en-US" sz="1100"/>
            <a:t>近々にリフォームで</a:t>
          </a:r>
          <a:r>
            <a:rPr kumimoji="1" lang="ja-JP" altLang="ja-JP" sz="1100">
              <a:solidFill>
                <a:schemeClr val="dk1"/>
              </a:solidFill>
              <a:effectLst/>
              <a:latin typeface="+mn-lt"/>
              <a:ea typeface="+mn-ea"/>
              <a:cs typeface="+mn-cs"/>
            </a:rPr>
            <a:t>快適な老後</a:t>
          </a:r>
          <a:r>
            <a:rPr kumimoji="1" lang="ja-JP" altLang="en-US" sz="1100">
              <a:solidFill>
                <a:schemeClr val="dk1"/>
              </a:solidFill>
              <a:effectLst/>
              <a:latin typeface="+mn-lt"/>
              <a:ea typeface="+mn-ea"/>
              <a:cs typeface="+mn-cs"/>
            </a:rPr>
            <a:t>のための</a:t>
          </a:r>
          <a:r>
            <a:rPr kumimoji="1" lang="ja-JP" altLang="en-US" sz="1100"/>
            <a:t>生活環境を整え、</a:t>
          </a:r>
          <a:endParaRPr kumimoji="1" lang="en-US" altLang="ja-JP" sz="1100"/>
        </a:p>
        <a:p>
          <a:r>
            <a:rPr kumimoji="1" lang="ja-JP" altLang="en-US" sz="1100"/>
            <a:t>その後は</a:t>
          </a:r>
          <a:r>
            <a:rPr kumimoji="1" lang="ja-JP" altLang="ja-JP" sz="1100">
              <a:solidFill>
                <a:schemeClr val="dk1"/>
              </a:solidFill>
              <a:effectLst/>
              <a:latin typeface="+mn-lt"/>
              <a:ea typeface="+mn-ea"/>
              <a:cs typeface="+mn-cs"/>
            </a:rPr>
            <a:t>日々の倹約を心がけ</a:t>
          </a:r>
          <a:r>
            <a:rPr kumimoji="1" lang="ja-JP" altLang="en-US" sz="1100">
              <a:solidFill>
                <a:schemeClr val="dk1"/>
              </a:solidFill>
              <a:effectLst/>
              <a:latin typeface="+mn-lt"/>
              <a:ea typeface="+mn-ea"/>
              <a:cs typeface="+mn-cs"/>
            </a:rPr>
            <a:t>ながら</a:t>
          </a:r>
          <a:r>
            <a:rPr kumimoji="1" lang="ja-JP" altLang="en-US" sz="1100"/>
            <a:t>徐々にイベント支出を減らし言って乗り切りたい</a:t>
          </a:r>
          <a:r>
            <a:rPr kumimoji="1" lang="ja-JP" altLang="en-US" sz="1100">
              <a:solidFill>
                <a:schemeClr val="dk1"/>
              </a:solidFill>
              <a:effectLst/>
              <a:latin typeface="+mn-lt"/>
              <a:ea typeface="+mn-ea"/>
              <a:cs typeface="+mn-cs"/>
            </a:rPr>
            <a:t>。</a:t>
          </a:r>
          <a:endParaRPr kumimoji="1" lang="en-US" altLang="ja-JP" sz="1100"/>
        </a:p>
        <a:p>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98561-59D0-48E8-A9FD-3D7A40809A91}">
  <dimension ref="A1"/>
  <sheetViews>
    <sheetView topLeftCell="X1" zoomScale="55" zoomScaleNormal="55" workbookViewId="0">
      <selection activeCell="CF88" sqref="CF88"/>
    </sheetView>
  </sheetViews>
  <sheetFormatPr defaultRowHeight="18.75"/>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A185D-039A-4781-AC6E-0DA5DC6C89E1}">
  <dimension ref="A1:AM146"/>
  <sheetViews>
    <sheetView tabSelected="1" zoomScaleNormal="100" workbookViewId="0">
      <pane ySplit="1" topLeftCell="A124" activePane="bottomLeft" state="frozen"/>
      <selection activeCell="C1" sqref="C1"/>
      <selection pane="bottomLeft" activeCell="K129" sqref="K129"/>
    </sheetView>
  </sheetViews>
  <sheetFormatPr defaultColWidth="9" defaultRowHeight="18.75"/>
  <cols>
    <col min="1" max="1" width="11" style="5" bestFit="1" customWidth="1"/>
    <col min="2" max="2" width="11.625" style="5" customWidth="1"/>
    <col min="3" max="3" width="10.375" style="5" customWidth="1"/>
    <col min="4" max="4" width="11" style="5" bestFit="1" customWidth="1"/>
    <col min="5" max="5" width="71" style="5" customWidth="1"/>
    <col min="6" max="16384" width="9" style="5"/>
  </cols>
  <sheetData>
    <row r="1" spans="1:39" ht="19.5" thickBot="1">
      <c r="A1" s="1" t="s">
        <v>0</v>
      </c>
      <c r="B1" s="134" t="s">
        <v>1</v>
      </c>
      <c r="C1" s="135"/>
      <c r="D1" s="135"/>
      <c r="E1" s="136"/>
      <c r="F1" s="2" t="s">
        <v>2</v>
      </c>
      <c r="G1" s="2">
        <v>2025</v>
      </c>
      <c r="H1" s="2">
        <v>2026</v>
      </c>
      <c r="I1" s="2">
        <v>2027</v>
      </c>
      <c r="J1" s="2">
        <v>2028</v>
      </c>
      <c r="K1" s="2">
        <v>2029</v>
      </c>
      <c r="L1" s="2">
        <v>2030</v>
      </c>
      <c r="M1" s="2">
        <v>2031</v>
      </c>
      <c r="N1" s="2">
        <v>2032</v>
      </c>
      <c r="O1" s="2">
        <v>2033</v>
      </c>
      <c r="P1" s="2">
        <v>2034</v>
      </c>
      <c r="Q1" s="2">
        <v>2035</v>
      </c>
      <c r="R1" s="2">
        <v>2036</v>
      </c>
      <c r="S1" s="2">
        <v>2037</v>
      </c>
      <c r="T1" s="2">
        <v>2038</v>
      </c>
      <c r="U1" s="2">
        <v>2039</v>
      </c>
      <c r="V1" s="2">
        <v>2040</v>
      </c>
      <c r="W1" s="2">
        <v>2041</v>
      </c>
      <c r="X1" s="2">
        <v>2042</v>
      </c>
      <c r="Y1" s="2">
        <v>2043</v>
      </c>
      <c r="Z1" s="2">
        <v>2044</v>
      </c>
      <c r="AA1" s="2">
        <v>2045</v>
      </c>
      <c r="AB1" s="2">
        <v>2046</v>
      </c>
      <c r="AC1" s="2">
        <v>2047</v>
      </c>
      <c r="AD1" s="2">
        <v>2048</v>
      </c>
      <c r="AE1" s="2">
        <v>2049</v>
      </c>
      <c r="AF1" s="2">
        <v>2050</v>
      </c>
      <c r="AG1" s="2">
        <v>2051</v>
      </c>
      <c r="AH1" s="2">
        <v>2052</v>
      </c>
      <c r="AI1" s="2">
        <v>2053</v>
      </c>
      <c r="AJ1" s="2">
        <v>2054</v>
      </c>
      <c r="AK1" s="3">
        <v>2055</v>
      </c>
      <c r="AL1" s="4"/>
      <c r="AM1" s="4"/>
    </row>
    <row r="2" spans="1:39" ht="18.75" customHeight="1">
      <c r="A2" s="101" t="s">
        <v>3</v>
      </c>
      <c r="B2" s="139" t="s">
        <v>4</v>
      </c>
      <c r="C2" s="146"/>
      <c r="D2" s="6" t="s">
        <v>5</v>
      </c>
      <c r="E2" s="7" t="s">
        <v>6</v>
      </c>
      <c r="F2" s="8">
        <v>65</v>
      </c>
      <c r="G2" s="8">
        <v>66</v>
      </c>
      <c r="H2" s="8">
        <v>67</v>
      </c>
      <c r="I2" s="8">
        <v>68</v>
      </c>
      <c r="J2" s="8">
        <v>69</v>
      </c>
      <c r="K2" s="8">
        <v>70</v>
      </c>
      <c r="L2" s="8">
        <v>71</v>
      </c>
      <c r="M2" s="8">
        <v>72</v>
      </c>
      <c r="N2" s="8">
        <v>73</v>
      </c>
      <c r="O2" s="8">
        <v>74</v>
      </c>
      <c r="P2" s="8">
        <v>75</v>
      </c>
      <c r="Q2" s="8">
        <v>76</v>
      </c>
      <c r="R2" s="8">
        <v>77</v>
      </c>
      <c r="S2" s="8">
        <v>78</v>
      </c>
      <c r="T2" s="8">
        <v>79</v>
      </c>
      <c r="U2" s="8">
        <v>80</v>
      </c>
      <c r="V2" s="8">
        <v>81</v>
      </c>
      <c r="W2" s="8">
        <v>82</v>
      </c>
      <c r="X2" s="8">
        <v>83</v>
      </c>
      <c r="Y2" s="8">
        <v>84</v>
      </c>
      <c r="Z2" s="8">
        <v>85</v>
      </c>
      <c r="AA2" s="8"/>
      <c r="AB2" s="8"/>
      <c r="AC2" s="8"/>
      <c r="AD2" s="8"/>
      <c r="AE2" s="8"/>
      <c r="AF2" s="8"/>
      <c r="AG2" s="8"/>
      <c r="AH2" s="8"/>
      <c r="AI2" s="8"/>
      <c r="AJ2" s="8"/>
      <c r="AK2" s="7"/>
      <c r="AL2" s="4"/>
      <c r="AM2" s="4"/>
    </row>
    <row r="3" spans="1:39" ht="19.5" thickBot="1">
      <c r="A3" s="137"/>
      <c r="B3" s="140"/>
      <c r="C3" s="147"/>
      <c r="D3" s="9" t="s">
        <v>7</v>
      </c>
      <c r="E3" s="10" t="s">
        <v>8</v>
      </c>
      <c r="F3" s="11">
        <v>59</v>
      </c>
      <c r="G3" s="11">
        <v>60</v>
      </c>
      <c r="H3" s="11">
        <v>61</v>
      </c>
      <c r="I3" s="11">
        <v>62</v>
      </c>
      <c r="J3" s="11">
        <v>63</v>
      </c>
      <c r="K3" s="11">
        <v>64</v>
      </c>
      <c r="L3" s="11">
        <v>65</v>
      </c>
      <c r="M3" s="11">
        <v>66</v>
      </c>
      <c r="N3" s="11">
        <v>67</v>
      </c>
      <c r="O3" s="11">
        <v>68</v>
      </c>
      <c r="P3" s="11">
        <v>69</v>
      </c>
      <c r="Q3" s="11">
        <v>70</v>
      </c>
      <c r="R3" s="11">
        <v>71</v>
      </c>
      <c r="S3" s="11">
        <v>72</v>
      </c>
      <c r="T3" s="11">
        <v>73</v>
      </c>
      <c r="U3" s="11">
        <v>74</v>
      </c>
      <c r="V3" s="11">
        <v>75</v>
      </c>
      <c r="W3" s="11">
        <v>76</v>
      </c>
      <c r="X3" s="11">
        <v>77</v>
      </c>
      <c r="Y3" s="11">
        <v>78</v>
      </c>
      <c r="Z3" s="11">
        <v>79</v>
      </c>
      <c r="AA3" s="11">
        <v>80</v>
      </c>
      <c r="AB3" s="11">
        <v>81</v>
      </c>
      <c r="AC3" s="11">
        <v>82</v>
      </c>
      <c r="AD3" s="11">
        <v>83</v>
      </c>
      <c r="AE3" s="11">
        <v>84</v>
      </c>
      <c r="AF3" s="11">
        <v>85</v>
      </c>
      <c r="AG3" s="11">
        <v>86</v>
      </c>
      <c r="AH3" s="11">
        <v>87</v>
      </c>
      <c r="AI3" s="11"/>
      <c r="AJ3" s="11"/>
      <c r="AK3" s="10"/>
      <c r="AL3" s="4"/>
      <c r="AM3" s="4"/>
    </row>
    <row r="4" spans="1:39">
      <c r="A4" s="137"/>
      <c r="B4" s="139" t="s">
        <v>9</v>
      </c>
      <c r="C4" s="148"/>
      <c r="D4" s="12" t="s">
        <v>10</v>
      </c>
      <c r="E4" s="13" t="s">
        <v>11</v>
      </c>
      <c r="F4" s="14"/>
      <c r="G4" s="14"/>
      <c r="H4" s="14"/>
      <c r="I4" s="14"/>
      <c r="J4" s="14"/>
      <c r="K4" s="14"/>
      <c r="L4" s="14"/>
      <c r="M4" s="14"/>
      <c r="N4" s="14"/>
      <c r="O4" s="14"/>
      <c r="P4" s="14">
        <v>500</v>
      </c>
      <c r="Q4" s="14"/>
      <c r="R4" s="14"/>
      <c r="S4" s="14"/>
      <c r="T4" s="14"/>
      <c r="U4" s="14"/>
      <c r="V4" s="14"/>
      <c r="W4" s="14"/>
      <c r="X4" s="14"/>
      <c r="Y4" s="14"/>
      <c r="Z4" s="14"/>
      <c r="AA4" s="14"/>
      <c r="AB4" s="14"/>
      <c r="AC4" s="14"/>
      <c r="AD4" s="14"/>
      <c r="AE4" s="14"/>
      <c r="AF4" s="14"/>
      <c r="AG4" s="14"/>
      <c r="AH4" s="14"/>
      <c r="AI4" s="14"/>
      <c r="AJ4" s="14"/>
      <c r="AK4" s="13"/>
      <c r="AL4" s="4"/>
      <c r="AM4" s="4"/>
    </row>
    <row r="5" spans="1:39">
      <c r="A5" s="137"/>
      <c r="B5" s="141"/>
      <c r="C5" s="149"/>
      <c r="D5" s="15" t="s">
        <v>12</v>
      </c>
      <c r="E5" s="16" t="s">
        <v>13</v>
      </c>
      <c r="F5" s="17"/>
      <c r="G5" s="17"/>
      <c r="H5" s="17"/>
      <c r="I5" s="17"/>
      <c r="J5" s="17"/>
      <c r="K5" s="17"/>
      <c r="L5" s="17"/>
      <c r="M5" s="17"/>
      <c r="N5" s="17"/>
      <c r="O5" s="17"/>
      <c r="P5" s="17"/>
      <c r="Q5" s="17"/>
      <c r="R5" s="17"/>
      <c r="S5" s="17"/>
      <c r="T5" s="17"/>
      <c r="U5" s="17"/>
      <c r="V5" s="17"/>
      <c r="W5" s="17"/>
      <c r="X5" s="17"/>
      <c r="Y5" s="17"/>
      <c r="Z5" s="17">
        <v>1500</v>
      </c>
      <c r="AA5" s="17"/>
      <c r="AB5" s="17"/>
      <c r="AC5" s="17"/>
      <c r="AD5" s="17"/>
      <c r="AE5" s="17"/>
      <c r="AF5" s="17"/>
      <c r="AG5" s="17"/>
      <c r="AH5" s="17"/>
      <c r="AI5" s="17"/>
      <c r="AJ5" s="17"/>
      <c r="AK5" s="16"/>
      <c r="AL5" s="4"/>
      <c r="AM5" s="4"/>
    </row>
    <row r="6" spans="1:39">
      <c r="A6" s="137"/>
      <c r="B6" s="141"/>
      <c r="C6" s="149"/>
      <c r="D6" s="15"/>
      <c r="E6" s="16"/>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6"/>
      <c r="AL6" s="4"/>
      <c r="AM6" s="4"/>
    </row>
    <row r="7" spans="1:39">
      <c r="A7" s="137"/>
      <c r="B7" s="141"/>
      <c r="C7" s="149"/>
      <c r="D7" s="15"/>
      <c r="E7" s="16"/>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6"/>
      <c r="AL7" s="4"/>
      <c r="AM7" s="4"/>
    </row>
    <row r="8" spans="1:39">
      <c r="A8" s="137"/>
      <c r="B8" s="142"/>
      <c r="C8" s="150"/>
      <c r="D8" s="15"/>
      <c r="E8" s="16"/>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6"/>
      <c r="AL8" s="4"/>
      <c r="AM8" s="4"/>
    </row>
    <row r="9" spans="1:39" ht="19.5" thickBot="1">
      <c r="A9" s="137"/>
      <c r="B9" s="143" t="s">
        <v>14</v>
      </c>
      <c r="C9" s="144"/>
      <c r="D9" s="145"/>
      <c r="E9" s="18" t="s">
        <v>15</v>
      </c>
      <c r="F9" s="19">
        <f>SUM(F4:F8)</f>
        <v>0</v>
      </c>
      <c r="G9" s="20">
        <f t="shared" ref="G9:AK9" si="0">SUM(G4:G8)</f>
        <v>0</v>
      </c>
      <c r="H9" s="20">
        <f t="shared" si="0"/>
        <v>0</v>
      </c>
      <c r="I9" s="20">
        <f t="shared" si="0"/>
        <v>0</v>
      </c>
      <c r="J9" s="20">
        <f t="shared" si="0"/>
        <v>0</v>
      </c>
      <c r="K9" s="20">
        <f t="shared" si="0"/>
        <v>0</v>
      </c>
      <c r="L9" s="20">
        <f t="shared" si="0"/>
        <v>0</v>
      </c>
      <c r="M9" s="20">
        <f t="shared" si="0"/>
        <v>0</v>
      </c>
      <c r="N9" s="20">
        <f t="shared" si="0"/>
        <v>0</v>
      </c>
      <c r="O9" s="20">
        <f t="shared" si="0"/>
        <v>0</v>
      </c>
      <c r="P9" s="20">
        <f t="shared" si="0"/>
        <v>500</v>
      </c>
      <c r="Q9" s="20">
        <f t="shared" si="0"/>
        <v>0</v>
      </c>
      <c r="R9" s="20">
        <f t="shared" si="0"/>
        <v>0</v>
      </c>
      <c r="S9" s="20">
        <f t="shared" si="0"/>
        <v>0</v>
      </c>
      <c r="T9" s="20">
        <f t="shared" si="0"/>
        <v>0</v>
      </c>
      <c r="U9" s="20">
        <f t="shared" si="0"/>
        <v>0</v>
      </c>
      <c r="V9" s="20">
        <f t="shared" si="0"/>
        <v>0</v>
      </c>
      <c r="W9" s="20">
        <f t="shared" si="0"/>
        <v>0</v>
      </c>
      <c r="X9" s="20">
        <f t="shared" si="0"/>
        <v>0</v>
      </c>
      <c r="Y9" s="20">
        <f t="shared" si="0"/>
        <v>0</v>
      </c>
      <c r="Z9" s="20">
        <f t="shared" si="0"/>
        <v>1500</v>
      </c>
      <c r="AA9" s="20">
        <f t="shared" si="0"/>
        <v>0</v>
      </c>
      <c r="AB9" s="20">
        <f t="shared" si="0"/>
        <v>0</v>
      </c>
      <c r="AC9" s="20">
        <f t="shared" si="0"/>
        <v>0</v>
      </c>
      <c r="AD9" s="20">
        <f t="shared" si="0"/>
        <v>0</v>
      </c>
      <c r="AE9" s="20">
        <f t="shared" si="0"/>
        <v>0</v>
      </c>
      <c r="AF9" s="20">
        <f t="shared" si="0"/>
        <v>0</v>
      </c>
      <c r="AG9" s="20">
        <f t="shared" si="0"/>
        <v>0</v>
      </c>
      <c r="AH9" s="20">
        <f t="shared" si="0"/>
        <v>0</v>
      </c>
      <c r="AI9" s="20">
        <f t="shared" si="0"/>
        <v>0</v>
      </c>
      <c r="AJ9" s="20">
        <f t="shared" si="0"/>
        <v>0</v>
      </c>
      <c r="AK9" s="72">
        <f t="shared" si="0"/>
        <v>0</v>
      </c>
      <c r="AL9" s="4"/>
      <c r="AM9" s="4"/>
    </row>
    <row r="10" spans="1:39">
      <c r="A10" s="137"/>
      <c r="B10" s="139" t="s">
        <v>16</v>
      </c>
      <c r="C10" s="148"/>
      <c r="D10" s="15" t="s">
        <v>17</v>
      </c>
      <c r="E10" s="16" t="s">
        <v>18</v>
      </c>
      <c r="F10" s="21"/>
      <c r="G10" s="21">
        <v>100</v>
      </c>
      <c r="H10" s="21">
        <v>200</v>
      </c>
      <c r="I10" s="21">
        <v>80</v>
      </c>
      <c r="J10" s="21">
        <v>80</v>
      </c>
      <c r="K10" s="21">
        <v>80</v>
      </c>
      <c r="L10" s="21">
        <v>200</v>
      </c>
      <c r="M10" s="21">
        <v>80</v>
      </c>
      <c r="N10" s="21">
        <v>80</v>
      </c>
      <c r="O10" s="21">
        <v>80</v>
      </c>
      <c r="P10" s="21">
        <v>80</v>
      </c>
      <c r="Q10" s="21">
        <v>80</v>
      </c>
      <c r="R10" s="21">
        <v>80</v>
      </c>
      <c r="S10" s="21">
        <v>80</v>
      </c>
      <c r="T10" s="21">
        <v>80</v>
      </c>
      <c r="U10" s="21">
        <v>80</v>
      </c>
      <c r="V10" s="21">
        <v>80</v>
      </c>
      <c r="W10" s="21">
        <v>50</v>
      </c>
      <c r="X10" s="21">
        <v>50</v>
      </c>
      <c r="Y10" s="21">
        <v>50</v>
      </c>
      <c r="Z10" s="21">
        <v>50</v>
      </c>
      <c r="AA10" s="21">
        <v>30</v>
      </c>
      <c r="AB10" s="21">
        <v>30</v>
      </c>
      <c r="AC10" s="21">
        <v>30</v>
      </c>
      <c r="AD10" s="21">
        <v>30</v>
      </c>
      <c r="AE10" s="21">
        <v>30</v>
      </c>
      <c r="AF10" s="21">
        <v>30</v>
      </c>
      <c r="AG10" s="21">
        <v>30</v>
      </c>
      <c r="AH10" s="21">
        <v>30</v>
      </c>
      <c r="AI10" s="21"/>
      <c r="AJ10" s="21"/>
      <c r="AK10" s="22"/>
      <c r="AL10" s="4"/>
      <c r="AM10" s="4"/>
    </row>
    <row r="11" spans="1:39">
      <c r="A11" s="137"/>
      <c r="B11" s="141"/>
      <c r="C11" s="149"/>
      <c r="D11" s="15" t="s">
        <v>19</v>
      </c>
      <c r="E11" s="16" t="s">
        <v>20</v>
      </c>
      <c r="F11" s="23"/>
      <c r="G11" s="100">
        <v>500</v>
      </c>
      <c r="H11" s="24"/>
      <c r="I11" s="24"/>
      <c r="J11" s="24"/>
      <c r="K11" s="24"/>
      <c r="L11" s="24"/>
      <c r="M11" s="24"/>
      <c r="N11" s="24"/>
      <c r="O11" s="24"/>
      <c r="P11" s="24">
        <v>200</v>
      </c>
      <c r="Q11" s="24">
        <v>100</v>
      </c>
      <c r="R11" s="24"/>
      <c r="S11" s="24"/>
      <c r="T11" s="24"/>
      <c r="U11" s="24"/>
      <c r="V11" s="24"/>
      <c r="W11" s="24"/>
      <c r="X11" s="24"/>
      <c r="Y11" s="24"/>
      <c r="Z11" s="24"/>
      <c r="AA11" s="24"/>
      <c r="AB11" s="24"/>
      <c r="AC11" s="24"/>
      <c r="AD11" s="24"/>
      <c r="AE11" s="24"/>
      <c r="AF11" s="24"/>
      <c r="AG11" s="24"/>
      <c r="AH11" s="24"/>
      <c r="AI11" s="24"/>
      <c r="AJ11" s="24"/>
      <c r="AK11" s="25"/>
      <c r="AL11" s="4"/>
      <c r="AM11" s="4"/>
    </row>
    <row r="12" spans="1:39">
      <c r="A12" s="137"/>
      <c r="B12" s="141"/>
      <c r="C12" s="149"/>
      <c r="D12" s="15" t="s">
        <v>21</v>
      </c>
      <c r="E12" s="16" t="s">
        <v>151</v>
      </c>
      <c r="F12" s="23"/>
      <c r="G12" s="24">
        <v>5</v>
      </c>
      <c r="H12" s="24">
        <v>61</v>
      </c>
      <c r="I12" s="24">
        <v>25</v>
      </c>
      <c r="J12" s="24">
        <v>10</v>
      </c>
      <c r="K12" s="24">
        <v>15</v>
      </c>
      <c r="L12" s="24">
        <v>30</v>
      </c>
      <c r="M12" s="24"/>
      <c r="N12" s="24">
        <v>20</v>
      </c>
      <c r="O12" s="24">
        <v>20</v>
      </c>
      <c r="P12" s="24"/>
      <c r="Q12" s="24"/>
      <c r="R12" s="24"/>
      <c r="S12" s="24">
        <v>20</v>
      </c>
      <c r="T12" s="24"/>
      <c r="U12" s="24">
        <v>30</v>
      </c>
      <c r="V12" s="24">
        <v>20</v>
      </c>
      <c r="W12" s="24"/>
      <c r="X12" s="24">
        <v>20</v>
      </c>
      <c r="Y12" s="24"/>
      <c r="Z12" s="24"/>
      <c r="AA12" s="24"/>
      <c r="AB12" s="24"/>
      <c r="AC12" s="24">
        <v>20</v>
      </c>
      <c r="AD12" s="24"/>
      <c r="AE12" s="24"/>
      <c r="AF12" s="24"/>
      <c r="AG12" s="24"/>
      <c r="AH12" s="24">
        <v>20</v>
      </c>
      <c r="AI12" s="24"/>
      <c r="AJ12" s="24"/>
      <c r="AK12" s="25"/>
      <c r="AL12" s="4"/>
      <c r="AM12" s="4"/>
    </row>
    <row r="13" spans="1:39">
      <c r="A13" s="137"/>
      <c r="B13" s="141"/>
      <c r="C13" s="149"/>
      <c r="D13" s="15" t="s">
        <v>22</v>
      </c>
      <c r="E13" s="16" t="s">
        <v>23</v>
      </c>
      <c r="F13" s="23"/>
      <c r="G13" s="24"/>
      <c r="H13" s="24"/>
      <c r="I13" s="24"/>
      <c r="J13" s="24"/>
      <c r="K13" s="24"/>
      <c r="L13" s="24"/>
      <c r="M13" s="24"/>
      <c r="N13" s="24"/>
      <c r="O13" s="24"/>
      <c r="P13" s="24"/>
      <c r="Q13" s="24">
        <v>200</v>
      </c>
      <c r="R13" s="24"/>
      <c r="S13" s="24"/>
      <c r="T13" s="24"/>
      <c r="U13" s="24"/>
      <c r="V13" s="24"/>
      <c r="W13" s="24"/>
      <c r="X13" s="24"/>
      <c r="Y13" s="24"/>
      <c r="Z13" s="24">
        <v>200</v>
      </c>
      <c r="AA13" s="24"/>
      <c r="AB13" s="24"/>
      <c r="AC13" s="24"/>
      <c r="AD13" s="24"/>
      <c r="AE13" s="24"/>
      <c r="AF13" s="24"/>
      <c r="AG13" s="24"/>
      <c r="AH13" s="24">
        <v>200</v>
      </c>
      <c r="AI13" s="24"/>
      <c r="AJ13" s="24"/>
      <c r="AK13" s="25"/>
      <c r="AL13" s="4"/>
      <c r="AM13" s="4"/>
    </row>
    <row r="14" spans="1:39">
      <c r="A14" s="137"/>
      <c r="B14" s="142"/>
      <c r="C14" s="150"/>
      <c r="D14" s="15"/>
      <c r="E14" s="16"/>
      <c r="F14" s="23"/>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5"/>
      <c r="AL14" s="4"/>
      <c r="AM14" s="4"/>
    </row>
    <row r="15" spans="1:39" ht="19.5" thickBot="1">
      <c r="A15" s="138"/>
      <c r="B15" s="143" t="s">
        <v>24</v>
      </c>
      <c r="C15" s="144"/>
      <c r="D15" s="145"/>
      <c r="E15" s="18" t="s">
        <v>25</v>
      </c>
      <c r="F15" s="19">
        <f>SUM(F10:F14)</f>
        <v>0</v>
      </c>
      <c r="G15" s="20">
        <f>SUM(G10:G14)</f>
        <v>605</v>
      </c>
      <c r="H15" s="20">
        <f t="shared" ref="H15:AK15" si="1">SUM(H10:H14)</f>
        <v>261</v>
      </c>
      <c r="I15" s="20">
        <f t="shared" si="1"/>
        <v>105</v>
      </c>
      <c r="J15" s="20">
        <f t="shared" si="1"/>
        <v>90</v>
      </c>
      <c r="K15" s="20">
        <f t="shared" si="1"/>
        <v>95</v>
      </c>
      <c r="L15" s="20">
        <f t="shared" si="1"/>
        <v>230</v>
      </c>
      <c r="M15" s="20">
        <f t="shared" si="1"/>
        <v>80</v>
      </c>
      <c r="N15" s="20">
        <f t="shared" si="1"/>
        <v>100</v>
      </c>
      <c r="O15" s="20">
        <f t="shared" si="1"/>
        <v>100</v>
      </c>
      <c r="P15" s="20">
        <f t="shared" si="1"/>
        <v>280</v>
      </c>
      <c r="Q15" s="20">
        <f t="shared" si="1"/>
        <v>380</v>
      </c>
      <c r="R15" s="20">
        <f t="shared" si="1"/>
        <v>80</v>
      </c>
      <c r="S15" s="20">
        <f t="shared" si="1"/>
        <v>100</v>
      </c>
      <c r="T15" s="20">
        <f t="shared" si="1"/>
        <v>80</v>
      </c>
      <c r="U15" s="20">
        <f t="shared" si="1"/>
        <v>110</v>
      </c>
      <c r="V15" s="20">
        <f t="shared" si="1"/>
        <v>100</v>
      </c>
      <c r="W15" s="20">
        <f t="shared" si="1"/>
        <v>50</v>
      </c>
      <c r="X15" s="20">
        <f t="shared" si="1"/>
        <v>70</v>
      </c>
      <c r="Y15" s="20">
        <f t="shared" si="1"/>
        <v>50</v>
      </c>
      <c r="Z15" s="20">
        <f t="shared" si="1"/>
        <v>250</v>
      </c>
      <c r="AA15" s="20">
        <f t="shared" si="1"/>
        <v>30</v>
      </c>
      <c r="AB15" s="20">
        <f t="shared" si="1"/>
        <v>30</v>
      </c>
      <c r="AC15" s="20">
        <f t="shared" si="1"/>
        <v>50</v>
      </c>
      <c r="AD15" s="20">
        <f t="shared" si="1"/>
        <v>30</v>
      </c>
      <c r="AE15" s="20">
        <f t="shared" si="1"/>
        <v>30</v>
      </c>
      <c r="AF15" s="20">
        <f t="shared" si="1"/>
        <v>30</v>
      </c>
      <c r="AG15" s="20">
        <f t="shared" si="1"/>
        <v>30</v>
      </c>
      <c r="AH15" s="20">
        <f t="shared" si="1"/>
        <v>250</v>
      </c>
      <c r="AI15" s="20">
        <f t="shared" si="1"/>
        <v>0</v>
      </c>
      <c r="AJ15" s="20">
        <f t="shared" si="1"/>
        <v>0</v>
      </c>
      <c r="AK15" s="72">
        <f t="shared" si="1"/>
        <v>0</v>
      </c>
      <c r="AL15" s="4"/>
      <c r="AM15" s="4"/>
    </row>
    <row r="16" spans="1:39">
      <c r="A16" s="101" t="s">
        <v>150</v>
      </c>
      <c r="B16" s="132" t="s">
        <v>129</v>
      </c>
      <c r="C16" s="123" t="s">
        <v>105</v>
      </c>
      <c r="D16" s="125" t="s">
        <v>109</v>
      </c>
      <c r="E16" s="16" t="s">
        <v>110</v>
      </c>
      <c r="F16" s="15"/>
      <c r="G16" s="26">
        <v>218</v>
      </c>
      <c r="H16" s="26">
        <v>218</v>
      </c>
      <c r="I16" s="26">
        <v>218</v>
      </c>
      <c r="J16" s="26">
        <v>218</v>
      </c>
      <c r="K16" s="26">
        <v>218</v>
      </c>
      <c r="L16" s="26">
        <v>178</v>
      </c>
      <c r="M16" s="26">
        <v>178</v>
      </c>
      <c r="N16" s="26">
        <v>178</v>
      </c>
      <c r="O16" s="26">
        <v>178</v>
      </c>
      <c r="P16" s="26">
        <v>178</v>
      </c>
      <c r="Q16" s="26">
        <v>178</v>
      </c>
      <c r="R16" s="26">
        <v>178</v>
      </c>
      <c r="S16" s="26">
        <v>178</v>
      </c>
      <c r="T16" s="26">
        <v>178</v>
      </c>
      <c r="U16" s="26">
        <v>178</v>
      </c>
      <c r="V16" s="26">
        <v>178</v>
      </c>
      <c r="W16" s="26">
        <v>178</v>
      </c>
      <c r="X16" s="26">
        <v>178</v>
      </c>
      <c r="Y16" s="26">
        <v>178</v>
      </c>
      <c r="Z16" s="26">
        <v>178</v>
      </c>
      <c r="AA16" s="26"/>
      <c r="AB16" s="26"/>
      <c r="AC16" s="26"/>
      <c r="AD16" s="26"/>
      <c r="AE16" s="26"/>
      <c r="AF16" s="26"/>
      <c r="AG16" s="26"/>
      <c r="AH16" s="26"/>
      <c r="AI16" s="26"/>
      <c r="AJ16" s="26"/>
      <c r="AK16" s="16"/>
      <c r="AL16" s="4"/>
      <c r="AM16" s="4"/>
    </row>
    <row r="17" spans="1:39">
      <c r="A17" s="102"/>
      <c r="B17" s="130"/>
      <c r="C17" s="114"/>
      <c r="D17" s="114"/>
      <c r="E17" s="16" t="s">
        <v>29</v>
      </c>
      <c r="F17" s="15"/>
      <c r="G17" s="26"/>
      <c r="H17" s="26"/>
      <c r="I17" s="26"/>
      <c r="J17" s="26"/>
      <c r="K17" s="26"/>
      <c r="L17" s="26">
        <v>137</v>
      </c>
      <c r="M17" s="26">
        <v>137</v>
      </c>
      <c r="N17" s="26">
        <v>137</v>
      </c>
      <c r="O17" s="26">
        <v>137</v>
      </c>
      <c r="P17" s="26">
        <v>137</v>
      </c>
      <c r="Q17" s="26">
        <v>137</v>
      </c>
      <c r="R17" s="26">
        <v>137</v>
      </c>
      <c r="S17" s="26">
        <v>137</v>
      </c>
      <c r="T17" s="26">
        <v>137</v>
      </c>
      <c r="U17" s="26">
        <v>137</v>
      </c>
      <c r="V17" s="26">
        <v>137</v>
      </c>
      <c r="W17" s="26">
        <v>159</v>
      </c>
      <c r="X17" s="26">
        <v>159</v>
      </c>
      <c r="Y17" s="26">
        <v>159</v>
      </c>
      <c r="Z17" s="26">
        <v>159</v>
      </c>
      <c r="AA17" s="26">
        <v>159</v>
      </c>
      <c r="AB17" s="26">
        <v>159</v>
      </c>
      <c r="AC17" s="26">
        <v>159</v>
      </c>
      <c r="AD17" s="26">
        <v>159</v>
      </c>
      <c r="AE17" s="26">
        <v>159</v>
      </c>
      <c r="AF17" s="26">
        <v>159</v>
      </c>
      <c r="AG17" s="26">
        <v>159</v>
      </c>
      <c r="AH17" s="26">
        <v>159</v>
      </c>
      <c r="AI17" s="26"/>
      <c r="AJ17" s="26"/>
      <c r="AK17" s="16"/>
      <c r="AL17" s="4"/>
      <c r="AM17" s="4"/>
    </row>
    <row r="18" spans="1:39">
      <c r="A18" s="102"/>
      <c r="B18" s="130"/>
      <c r="C18" s="113" t="s">
        <v>106</v>
      </c>
      <c r="D18" s="115" t="s">
        <v>111</v>
      </c>
      <c r="E18" s="13" t="s">
        <v>26</v>
      </c>
      <c r="F18" s="15"/>
      <c r="G18" s="26">
        <v>15</v>
      </c>
      <c r="H18" s="26">
        <v>15</v>
      </c>
      <c r="I18" s="26">
        <v>15</v>
      </c>
      <c r="J18" s="26">
        <v>15</v>
      </c>
      <c r="K18" s="26">
        <v>15</v>
      </c>
      <c r="L18" s="26">
        <v>15</v>
      </c>
      <c r="M18" s="26">
        <v>15</v>
      </c>
      <c r="N18" s="26">
        <v>15</v>
      </c>
      <c r="O18" s="26">
        <v>15</v>
      </c>
      <c r="P18" s="26">
        <v>15</v>
      </c>
      <c r="Q18" s="26">
        <v>15</v>
      </c>
      <c r="R18" s="26">
        <v>15</v>
      </c>
      <c r="S18" s="26">
        <v>15</v>
      </c>
      <c r="T18" s="26">
        <v>15</v>
      </c>
      <c r="U18" s="26">
        <v>12</v>
      </c>
      <c r="V18" s="26">
        <v>12</v>
      </c>
      <c r="W18" s="26">
        <v>12</v>
      </c>
      <c r="X18" s="26">
        <v>12</v>
      </c>
      <c r="Y18" s="26">
        <v>12</v>
      </c>
      <c r="Z18" s="26">
        <v>12</v>
      </c>
      <c r="AA18" s="26"/>
      <c r="AB18" s="26"/>
      <c r="AC18" s="26"/>
      <c r="AD18" s="26"/>
      <c r="AE18" s="26"/>
      <c r="AF18" s="26"/>
      <c r="AG18" s="26"/>
      <c r="AH18" s="26"/>
      <c r="AI18" s="26"/>
      <c r="AJ18" s="26"/>
      <c r="AK18" s="16"/>
      <c r="AL18" s="4"/>
      <c r="AM18" s="27"/>
    </row>
    <row r="19" spans="1:39">
      <c r="A19" s="102"/>
      <c r="B19" s="130"/>
      <c r="C19" s="116"/>
      <c r="D19" s="116"/>
      <c r="E19" s="16" t="s">
        <v>27</v>
      </c>
      <c r="F19" s="15"/>
      <c r="G19" s="26">
        <v>66</v>
      </c>
      <c r="H19" s="26">
        <v>66</v>
      </c>
      <c r="I19" s="26">
        <v>66</v>
      </c>
      <c r="J19" s="26">
        <v>66</v>
      </c>
      <c r="K19" s="26">
        <v>66</v>
      </c>
      <c r="L19" s="26">
        <v>66</v>
      </c>
      <c r="M19" s="26">
        <v>66</v>
      </c>
      <c r="N19" s="26">
        <v>66</v>
      </c>
      <c r="O19" s="26">
        <v>66</v>
      </c>
      <c r="P19" s="26">
        <v>66</v>
      </c>
      <c r="Q19" s="26">
        <v>66</v>
      </c>
      <c r="R19" s="26">
        <v>66</v>
      </c>
      <c r="S19" s="26">
        <v>66</v>
      </c>
      <c r="T19" s="26">
        <v>66</v>
      </c>
      <c r="U19" s="26"/>
      <c r="V19" s="26"/>
      <c r="W19" s="26"/>
      <c r="X19" s="26"/>
      <c r="Y19" s="26"/>
      <c r="Z19" s="26"/>
      <c r="AA19" s="26"/>
      <c r="AB19" s="26"/>
      <c r="AC19" s="26"/>
      <c r="AD19" s="26"/>
      <c r="AE19" s="26"/>
      <c r="AF19" s="26"/>
      <c r="AG19" s="26"/>
      <c r="AH19" s="26"/>
      <c r="AI19" s="26"/>
      <c r="AJ19" s="26"/>
      <c r="AK19" s="16"/>
      <c r="AL19" s="4"/>
      <c r="AM19" s="27"/>
    </row>
    <row r="20" spans="1:39">
      <c r="A20" s="102"/>
      <c r="B20" s="130"/>
      <c r="C20" s="116"/>
      <c r="D20" s="114"/>
      <c r="E20" s="16" t="s">
        <v>28</v>
      </c>
      <c r="F20" s="15"/>
      <c r="G20" s="26">
        <v>9</v>
      </c>
      <c r="H20" s="26">
        <v>9</v>
      </c>
      <c r="I20" s="26">
        <v>9</v>
      </c>
      <c r="J20" s="26">
        <v>9</v>
      </c>
      <c r="K20" s="26">
        <v>2</v>
      </c>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16"/>
      <c r="AL20" s="4"/>
      <c r="AM20" s="27"/>
    </row>
    <row r="21" spans="1:39">
      <c r="A21" s="102"/>
      <c r="B21" s="130"/>
      <c r="C21" s="114"/>
      <c r="D21" s="57" t="s">
        <v>112</v>
      </c>
      <c r="E21" s="16" t="s">
        <v>30</v>
      </c>
      <c r="F21" s="15"/>
      <c r="G21" s="26">
        <v>10</v>
      </c>
      <c r="H21" s="26">
        <v>10</v>
      </c>
      <c r="I21" s="26">
        <v>10</v>
      </c>
      <c r="J21" s="26">
        <v>10</v>
      </c>
      <c r="K21" s="17"/>
      <c r="L21" s="17"/>
      <c r="M21" s="17"/>
      <c r="N21" s="17"/>
      <c r="O21" s="17"/>
      <c r="P21" s="17"/>
      <c r="Q21" s="17"/>
      <c r="R21" s="17"/>
      <c r="S21" s="17"/>
      <c r="T21" s="17"/>
      <c r="U21" s="17"/>
      <c r="V21" s="17"/>
      <c r="W21" s="17"/>
      <c r="X21" s="17"/>
      <c r="Y21" s="17"/>
      <c r="Z21" s="28"/>
      <c r="AA21" s="28"/>
      <c r="AB21" s="28"/>
      <c r="AC21" s="28"/>
      <c r="AD21" s="28"/>
      <c r="AE21" s="28"/>
      <c r="AF21" s="28"/>
      <c r="AG21" s="28"/>
      <c r="AH21" s="28"/>
      <c r="AI21" s="28"/>
      <c r="AJ21" s="28"/>
      <c r="AK21" s="16"/>
      <c r="AL21" s="4"/>
      <c r="AM21" s="27"/>
    </row>
    <row r="22" spans="1:39">
      <c r="A22" s="102"/>
      <c r="B22" s="130"/>
      <c r="C22" s="113" t="s">
        <v>107</v>
      </c>
      <c r="D22" s="57" t="s">
        <v>113</v>
      </c>
      <c r="E22" s="13" t="s">
        <v>118</v>
      </c>
      <c r="F22" s="15"/>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16"/>
      <c r="AL22" s="4"/>
      <c r="AM22" s="27"/>
    </row>
    <row r="23" spans="1:39">
      <c r="A23" s="102"/>
      <c r="B23" s="130"/>
      <c r="C23" s="114"/>
      <c r="D23" s="57" t="s">
        <v>114</v>
      </c>
      <c r="E23" s="16" t="s">
        <v>116</v>
      </c>
      <c r="F23" s="15"/>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16"/>
      <c r="AL23" s="4"/>
      <c r="AM23" s="27"/>
    </row>
    <row r="24" spans="1:39">
      <c r="A24" s="102"/>
      <c r="B24" s="130"/>
      <c r="C24" s="113" t="s">
        <v>108</v>
      </c>
      <c r="D24" s="115" t="s">
        <v>115</v>
      </c>
      <c r="E24" s="16" t="s">
        <v>31</v>
      </c>
      <c r="F24" s="15"/>
      <c r="G24" s="26">
        <v>102</v>
      </c>
      <c r="H24" s="26">
        <v>102</v>
      </c>
      <c r="I24" s="26">
        <v>102</v>
      </c>
      <c r="J24" s="26">
        <v>102</v>
      </c>
      <c r="K24" s="26">
        <v>102</v>
      </c>
      <c r="L24" s="26">
        <v>102</v>
      </c>
      <c r="M24" s="26">
        <v>102</v>
      </c>
      <c r="N24" s="26">
        <v>102</v>
      </c>
      <c r="O24" s="26">
        <v>102</v>
      </c>
      <c r="P24" s="26">
        <v>102</v>
      </c>
      <c r="Q24" s="26">
        <v>102</v>
      </c>
      <c r="R24" s="26">
        <v>102</v>
      </c>
      <c r="S24" s="26">
        <v>102</v>
      </c>
      <c r="T24" s="26">
        <v>102</v>
      </c>
      <c r="U24" s="26">
        <v>102</v>
      </c>
      <c r="V24" s="26">
        <v>102</v>
      </c>
      <c r="W24" s="26">
        <v>102</v>
      </c>
      <c r="X24" s="26">
        <v>102</v>
      </c>
      <c r="Y24" s="26">
        <v>102</v>
      </c>
      <c r="Z24" s="26">
        <v>102</v>
      </c>
      <c r="AA24" s="26"/>
      <c r="AB24" s="26"/>
      <c r="AC24" s="26"/>
      <c r="AD24" s="26"/>
      <c r="AE24" s="26"/>
      <c r="AF24" s="26"/>
      <c r="AG24" s="26"/>
      <c r="AH24" s="26"/>
      <c r="AI24" s="28"/>
      <c r="AJ24" s="28"/>
      <c r="AK24" s="16"/>
      <c r="AL24" s="4"/>
      <c r="AM24" s="27"/>
    </row>
    <row r="25" spans="1:39">
      <c r="A25" s="102"/>
      <c r="B25" s="130"/>
      <c r="C25" s="116"/>
      <c r="D25" s="116"/>
      <c r="E25" s="16" t="s">
        <v>32</v>
      </c>
      <c r="F25" s="15"/>
      <c r="G25" s="26"/>
      <c r="H25" s="26"/>
      <c r="I25" s="26">
        <v>68</v>
      </c>
      <c r="J25" s="26">
        <v>68</v>
      </c>
      <c r="K25" s="26">
        <v>68</v>
      </c>
      <c r="L25" s="26">
        <v>68</v>
      </c>
      <c r="M25" s="26">
        <v>68</v>
      </c>
      <c r="N25" s="26">
        <v>68</v>
      </c>
      <c r="O25" s="26">
        <v>68</v>
      </c>
      <c r="P25" s="26">
        <v>68</v>
      </c>
      <c r="Q25" s="26">
        <v>68</v>
      </c>
      <c r="R25" s="26">
        <v>68</v>
      </c>
      <c r="S25" s="26">
        <v>68</v>
      </c>
      <c r="T25" s="26">
        <v>68</v>
      </c>
      <c r="U25" s="26">
        <v>68</v>
      </c>
      <c r="V25" s="26">
        <v>68</v>
      </c>
      <c r="W25" s="26">
        <v>68</v>
      </c>
      <c r="X25" s="26">
        <v>68</v>
      </c>
      <c r="Y25" s="26">
        <v>68</v>
      </c>
      <c r="Z25" s="26">
        <v>68</v>
      </c>
      <c r="AA25" s="26">
        <v>68</v>
      </c>
      <c r="AB25" s="26">
        <v>68</v>
      </c>
      <c r="AC25" s="26">
        <v>68</v>
      </c>
      <c r="AD25" s="26">
        <v>68</v>
      </c>
      <c r="AE25" s="26">
        <v>68</v>
      </c>
      <c r="AF25" s="26">
        <v>68</v>
      </c>
      <c r="AG25" s="26">
        <v>68</v>
      </c>
      <c r="AH25" s="26">
        <v>68</v>
      </c>
      <c r="AI25" s="28"/>
      <c r="AJ25" s="28"/>
      <c r="AK25" s="16"/>
      <c r="AL25" s="4"/>
      <c r="AM25" s="27"/>
    </row>
    <row r="26" spans="1:39">
      <c r="A26" s="102"/>
      <c r="B26" s="130"/>
      <c r="C26" s="116"/>
      <c r="D26" s="116"/>
      <c r="E26" s="16" t="s">
        <v>33</v>
      </c>
      <c r="F26" s="15"/>
      <c r="G26" s="17"/>
      <c r="H26" s="17"/>
      <c r="I26" s="17"/>
      <c r="J26" s="17"/>
      <c r="K26" s="17"/>
      <c r="L26" s="17"/>
      <c r="M26" s="17"/>
      <c r="N26" s="17"/>
      <c r="O26" s="17"/>
      <c r="P26" s="17"/>
      <c r="Q26" s="17"/>
      <c r="R26" s="17"/>
      <c r="S26" s="17"/>
      <c r="T26" s="17"/>
      <c r="U26" s="17"/>
      <c r="V26" s="17"/>
      <c r="W26" s="17"/>
      <c r="X26" s="17"/>
      <c r="Y26" s="17"/>
      <c r="Z26" s="28">
        <v>1000</v>
      </c>
      <c r="AA26" s="28"/>
      <c r="AB26" s="28"/>
      <c r="AC26" s="28"/>
      <c r="AD26" s="28"/>
      <c r="AE26" s="28"/>
      <c r="AF26" s="28"/>
      <c r="AG26" s="28"/>
      <c r="AH26" s="28"/>
      <c r="AI26" s="28"/>
      <c r="AJ26" s="28"/>
      <c r="AK26" s="16"/>
      <c r="AL26" s="4"/>
      <c r="AM26" s="27"/>
    </row>
    <row r="27" spans="1:39">
      <c r="A27" s="102"/>
      <c r="B27" s="130"/>
      <c r="C27" s="116"/>
      <c r="D27" s="116"/>
      <c r="E27" s="29" t="s">
        <v>154</v>
      </c>
      <c r="F27" s="15"/>
      <c r="G27" s="17"/>
      <c r="H27" s="30">
        <v>500</v>
      </c>
      <c r="I27" s="17"/>
      <c r="J27" s="17"/>
      <c r="K27" s="17"/>
      <c r="L27" s="17"/>
      <c r="M27" s="17"/>
      <c r="N27" s="17"/>
      <c r="O27" s="17"/>
      <c r="P27" s="17"/>
      <c r="Q27" s="17"/>
      <c r="R27" s="17"/>
      <c r="S27" s="17"/>
      <c r="T27" s="17"/>
      <c r="U27" s="17"/>
      <c r="V27" s="17"/>
      <c r="W27" s="17"/>
      <c r="X27" s="17"/>
      <c r="Y27" s="17"/>
      <c r="Z27" s="28"/>
      <c r="AA27" s="28"/>
      <c r="AB27" s="28"/>
      <c r="AC27" s="28"/>
      <c r="AD27" s="28"/>
      <c r="AE27" s="28"/>
      <c r="AF27" s="28"/>
      <c r="AG27" s="28"/>
      <c r="AH27" s="28"/>
      <c r="AI27" s="28"/>
      <c r="AJ27" s="28"/>
      <c r="AK27" s="16"/>
      <c r="AL27" s="4"/>
      <c r="AM27" s="27"/>
    </row>
    <row r="28" spans="1:39">
      <c r="A28" s="102"/>
      <c r="B28" s="130"/>
      <c r="C28" s="116"/>
      <c r="D28" s="116"/>
      <c r="E28" s="16" t="s">
        <v>34</v>
      </c>
      <c r="F28" s="15"/>
      <c r="G28" s="26"/>
      <c r="H28" s="26"/>
      <c r="I28" s="17"/>
      <c r="J28" s="17"/>
      <c r="K28" s="17"/>
      <c r="L28" s="17"/>
      <c r="M28" s="17"/>
      <c r="N28" s="26">
        <v>90</v>
      </c>
      <c r="O28" s="26">
        <v>90</v>
      </c>
      <c r="P28" s="26">
        <v>90</v>
      </c>
      <c r="Q28" s="26">
        <v>90</v>
      </c>
      <c r="R28" s="26">
        <v>90</v>
      </c>
      <c r="S28" s="26">
        <v>90</v>
      </c>
      <c r="T28" s="26">
        <v>90</v>
      </c>
      <c r="U28" s="26">
        <v>90</v>
      </c>
      <c r="V28" s="26">
        <v>90</v>
      </c>
      <c r="W28" s="26">
        <v>90</v>
      </c>
      <c r="X28" s="26"/>
      <c r="Y28" s="26"/>
      <c r="Z28" s="26"/>
      <c r="AA28" s="26"/>
      <c r="AB28" s="26"/>
      <c r="AC28" s="26"/>
      <c r="AD28" s="26"/>
      <c r="AE28" s="26"/>
      <c r="AF28" s="26"/>
      <c r="AG28" s="26"/>
      <c r="AH28" s="26"/>
      <c r="AI28" s="28"/>
      <c r="AJ28" s="28"/>
      <c r="AK28" s="16"/>
      <c r="AL28" s="4"/>
      <c r="AM28" s="27"/>
    </row>
    <row r="29" spans="1:39">
      <c r="A29" s="102"/>
      <c r="B29" s="130"/>
      <c r="C29" s="116"/>
      <c r="D29" s="114"/>
      <c r="E29" s="85" t="s">
        <v>117</v>
      </c>
      <c r="F29" s="15"/>
      <c r="G29" s="26"/>
      <c r="H29" s="26"/>
      <c r="I29" s="26"/>
      <c r="J29" s="26"/>
      <c r="K29" s="26">
        <v>100</v>
      </c>
      <c r="L29" s="26"/>
      <c r="M29" s="26"/>
      <c r="N29" s="26"/>
      <c r="O29" s="26"/>
      <c r="P29" s="26"/>
      <c r="Q29" s="26"/>
      <c r="R29" s="26"/>
      <c r="S29" s="26"/>
      <c r="T29" s="26"/>
      <c r="U29" s="26"/>
      <c r="V29" s="26"/>
      <c r="W29" s="26"/>
      <c r="X29" s="26"/>
      <c r="Y29" s="26"/>
      <c r="Z29" s="26"/>
      <c r="AA29" s="26"/>
      <c r="AB29" s="26"/>
      <c r="AC29" s="26"/>
      <c r="AD29" s="26"/>
      <c r="AE29" s="26"/>
      <c r="AF29" s="26"/>
      <c r="AG29" s="26"/>
      <c r="AH29" s="26"/>
      <c r="AI29" s="28"/>
      <c r="AJ29" s="28"/>
      <c r="AK29" s="16"/>
      <c r="AL29" s="4"/>
      <c r="AM29" s="27"/>
    </row>
    <row r="30" spans="1:39">
      <c r="A30" s="102"/>
      <c r="B30" s="130"/>
      <c r="C30" s="116"/>
      <c r="D30" s="57" t="s">
        <v>119</v>
      </c>
      <c r="E30" s="16" t="s">
        <v>143</v>
      </c>
      <c r="F30" s="15"/>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8"/>
      <c r="AJ30" s="28"/>
      <c r="AK30" s="16"/>
      <c r="AL30" s="4"/>
      <c r="AM30" s="27"/>
    </row>
    <row r="31" spans="1:39">
      <c r="A31" s="102"/>
      <c r="B31" s="131"/>
      <c r="C31" s="114"/>
      <c r="D31" s="57" t="s">
        <v>120</v>
      </c>
      <c r="E31" s="16" t="s">
        <v>143</v>
      </c>
      <c r="F31" s="15"/>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8"/>
      <c r="AJ31" s="28"/>
      <c r="AK31" s="16"/>
      <c r="AL31" s="4"/>
      <c r="AM31" s="27"/>
    </row>
    <row r="32" spans="1:39">
      <c r="A32" s="102"/>
      <c r="B32" s="119" t="s">
        <v>128</v>
      </c>
      <c r="C32" s="110"/>
      <c r="D32" s="17" t="s">
        <v>125</v>
      </c>
      <c r="E32" s="16" t="s">
        <v>35</v>
      </c>
      <c r="F32" s="15"/>
      <c r="G32" s="17">
        <v>4</v>
      </c>
      <c r="H32" s="17">
        <v>4</v>
      </c>
      <c r="I32" s="17">
        <v>4</v>
      </c>
      <c r="J32" s="17">
        <v>4</v>
      </c>
      <c r="K32" s="17">
        <v>4</v>
      </c>
      <c r="L32" s="17">
        <v>4</v>
      </c>
      <c r="M32" s="17">
        <v>4</v>
      </c>
      <c r="N32" s="17">
        <v>4</v>
      </c>
      <c r="O32" s="17">
        <v>4</v>
      </c>
      <c r="P32" s="17">
        <v>4</v>
      </c>
      <c r="Q32" s="17">
        <v>4</v>
      </c>
      <c r="R32" s="17">
        <v>4</v>
      </c>
      <c r="S32" s="17">
        <v>4</v>
      </c>
      <c r="T32" s="17">
        <v>4</v>
      </c>
      <c r="U32" s="17">
        <v>4</v>
      </c>
      <c r="V32" s="17">
        <v>4</v>
      </c>
      <c r="W32" s="17">
        <v>4</v>
      </c>
      <c r="X32" s="17">
        <v>4</v>
      </c>
      <c r="Y32" s="17">
        <v>4</v>
      </c>
      <c r="Z32" s="17">
        <v>4</v>
      </c>
      <c r="AA32" s="17">
        <v>4</v>
      </c>
      <c r="AB32" s="17">
        <v>4</v>
      </c>
      <c r="AC32" s="17">
        <v>4</v>
      </c>
      <c r="AD32" s="17">
        <v>4</v>
      </c>
      <c r="AE32" s="17">
        <v>4</v>
      </c>
      <c r="AF32" s="17">
        <v>4</v>
      </c>
      <c r="AG32" s="17">
        <v>4</v>
      </c>
      <c r="AH32" s="17">
        <v>4</v>
      </c>
      <c r="AI32" s="28"/>
      <c r="AJ32" s="28"/>
      <c r="AK32" s="16"/>
      <c r="AL32" s="4"/>
      <c r="AM32" s="27"/>
    </row>
    <row r="33" spans="1:39">
      <c r="A33" s="102"/>
      <c r="B33" s="120"/>
      <c r="C33" s="112"/>
      <c r="D33" s="17" t="s">
        <v>126</v>
      </c>
      <c r="E33" s="16" t="s">
        <v>127</v>
      </c>
      <c r="F33" s="12"/>
      <c r="G33" s="14">
        <v>13</v>
      </c>
      <c r="H33" s="14">
        <v>13</v>
      </c>
      <c r="I33" s="14">
        <v>13</v>
      </c>
      <c r="J33" s="14">
        <v>13</v>
      </c>
      <c r="K33" s="14">
        <v>13</v>
      </c>
      <c r="L33" s="14">
        <v>13</v>
      </c>
      <c r="M33" s="14">
        <v>13</v>
      </c>
      <c r="N33" s="14">
        <v>13</v>
      </c>
      <c r="O33" s="14">
        <v>13</v>
      </c>
      <c r="P33" s="14">
        <v>13</v>
      </c>
      <c r="Q33" s="14">
        <v>13</v>
      </c>
      <c r="R33" s="14">
        <v>13</v>
      </c>
      <c r="S33" s="14">
        <v>13</v>
      </c>
      <c r="T33" s="14">
        <v>13</v>
      </c>
      <c r="U33" s="14">
        <v>13</v>
      </c>
      <c r="V33" s="14">
        <v>13</v>
      </c>
      <c r="W33" s="14"/>
      <c r="X33" s="14"/>
      <c r="Y33" s="14"/>
      <c r="Z33" s="31"/>
      <c r="AA33" s="31"/>
      <c r="AB33" s="31"/>
      <c r="AC33" s="31"/>
      <c r="AD33" s="31"/>
      <c r="AE33" s="31"/>
      <c r="AF33" s="31"/>
      <c r="AG33" s="31"/>
      <c r="AH33" s="31"/>
      <c r="AI33" s="31"/>
      <c r="AJ33" s="31"/>
      <c r="AK33" s="13"/>
      <c r="AL33" s="4"/>
      <c r="AM33" s="27"/>
    </row>
    <row r="34" spans="1:39">
      <c r="A34" s="102"/>
      <c r="B34" s="104" t="s">
        <v>9</v>
      </c>
      <c r="C34" s="106"/>
      <c r="D34" s="108"/>
      <c r="E34" s="34" t="str">
        <f t="shared" ref="E34:AK34" si="2">E4</f>
        <v>新潟実家の売却益　（妙子と折半）</v>
      </c>
      <c r="F34" s="32">
        <f t="shared" si="2"/>
        <v>0</v>
      </c>
      <c r="G34" s="33">
        <f t="shared" si="2"/>
        <v>0</v>
      </c>
      <c r="H34" s="33">
        <f t="shared" si="2"/>
        <v>0</v>
      </c>
      <c r="I34" s="33">
        <f t="shared" si="2"/>
        <v>0</v>
      </c>
      <c r="J34" s="33">
        <f t="shared" si="2"/>
        <v>0</v>
      </c>
      <c r="K34" s="33">
        <f t="shared" si="2"/>
        <v>0</v>
      </c>
      <c r="L34" s="33">
        <f t="shared" si="2"/>
        <v>0</v>
      </c>
      <c r="M34" s="33">
        <f t="shared" si="2"/>
        <v>0</v>
      </c>
      <c r="N34" s="33">
        <f t="shared" si="2"/>
        <v>0</v>
      </c>
      <c r="O34" s="33">
        <f t="shared" si="2"/>
        <v>0</v>
      </c>
      <c r="P34" s="33">
        <f t="shared" si="2"/>
        <v>500</v>
      </c>
      <c r="Q34" s="33">
        <f t="shared" si="2"/>
        <v>0</v>
      </c>
      <c r="R34" s="33">
        <f t="shared" si="2"/>
        <v>0</v>
      </c>
      <c r="S34" s="33">
        <f t="shared" si="2"/>
        <v>0</v>
      </c>
      <c r="T34" s="33">
        <f t="shared" si="2"/>
        <v>0</v>
      </c>
      <c r="U34" s="33">
        <f t="shared" si="2"/>
        <v>0</v>
      </c>
      <c r="V34" s="33">
        <f t="shared" si="2"/>
        <v>0</v>
      </c>
      <c r="W34" s="33">
        <f t="shared" si="2"/>
        <v>0</v>
      </c>
      <c r="X34" s="33">
        <f t="shared" si="2"/>
        <v>0</v>
      </c>
      <c r="Y34" s="33">
        <f t="shared" si="2"/>
        <v>0</v>
      </c>
      <c r="Z34" s="33">
        <f t="shared" si="2"/>
        <v>0</v>
      </c>
      <c r="AA34" s="33">
        <f t="shared" si="2"/>
        <v>0</v>
      </c>
      <c r="AB34" s="33">
        <f t="shared" si="2"/>
        <v>0</v>
      </c>
      <c r="AC34" s="33">
        <f t="shared" si="2"/>
        <v>0</v>
      </c>
      <c r="AD34" s="33">
        <f t="shared" si="2"/>
        <v>0</v>
      </c>
      <c r="AE34" s="33">
        <f t="shared" si="2"/>
        <v>0</v>
      </c>
      <c r="AF34" s="33">
        <f t="shared" si="2"/>
        <v>0</v>
      </c>
      <c r="AG34" s="33">
        <f t="shared" si="2"/>
        <v>0</v>
      </c>
      <c r="AH34" s="33">
        <f t="shared" si="2"/>
        <v>0</v>
      </c>
      <c r="AI34" s="17">
        <f t="shared" si="2"/>
        <v>0</v>
      </c>
      <c r="AJ34" s="17">
        <f t="shared" si="2"/>
        <v>0</v>
      </c>
      <c r="AK34" s="16">
        <f t="shared" si="2"/>
        <v>0</v>
      </c>
      <c r="AL34" s="4"/>
      <c r="AM34" s="27"/>
    </row>
    <row r="35" spans="1:39">
      <c r="A35" s="102"/>
      <c r="B35" s="105"/>
      <c r="C35" s="107"/>
      <c r="D35" s="109"/>
      <c r="E35" s="34" t="str">
        <f>E5</f>
        <v>横浜マンションの売却益</v>
      </c>
      <c r="F35" s="32">
        <f>F5</f>
        <v>0</v>
      </c>
      <c r="G35" s="32">
        <f t="shared" ref="G35:AK35" si="3">G5</f>
        <v>0</v>
      </c>
      <c r="H35" s="32">
        <f t="shared" si="3"/>
        <v>0</v>
      </c>
      <c r="I35" s="32">
        <f t="shared" si="3"/>
        <v>0</v>
      </c>
      <c r="J35" s="32">
        <f t="shared" si="3"/>
        <v>0</v>
      </c>
      <c r="K35" s="32">
        <f t="shared" si="3"/>
        <v>0</v>
      </c>
      <c r="L35" s="32">
        <f t="shared" si="3"/>
        <v>0</v>
      </c>
      <c r="M35" s="32">
        <f t="shared" si="3"/>
        <v>0</v>
      </c>
      <c r="N35" s="32">
        <f t="shared" si="3"/>
        <v>0</v>
      </c>
      <c r="O35" s="32">
        <f t="shared" si="3"/>
        <v>0</v>
      </c>
      <c r="P35" s="32">
        <f t="shared" si="3"/>
        <v>0</v>
      </c>
      <c r="Q35" s="32">
        <f t="shared" si="3"/>
        <v>0</v>
      </c>
      <c r="R35" s="32">
        <f t="shared" si="3"/>
        <v>0</v>
      </c>
      <c r="S35" s="32">
        <f t="shared" si="3"/>
        <v>0</v>
      </c>
      <c r="T35" s="32">
        <f t="shared" si="3"/>
        <v>0</v>
      </c>
      <c r="U35" s="32">
        <f t="shared" si="3"/>
        <v>0</v>
      </c>
      <c r="V35" s="32">
        <f t="shared" si="3"/>
        <v>0</v>
      </c>
      <c r="W35" s="32">
        <f t="shared" si="3"/>
        <v>0</v>
      </c>
      <c r="X35" s="32">
        <f t="shared" si="3"/>
        <v>0</v>
      </c>
      <c r="Y35" s="32">
        <f t="shared" si="3"/>
        <v>0</v>
      </c>
      <c r="Z35" s="32">
        <f t="shared" si="3"/>
        <v>1500</v>
      </c>
      <c r="AA35" s="32">
        <f t="shared" si="3"/>
        <v>0</v>
      </c>
      <c r="AB35" s="32">
        <f t="shared" si="3"/>
        <v>0</v>
      </c>
      <c r="AC35" s="32">
        <f t="shared" si="3"/>
        <v>0</v>
      </c>
      <c r="AD35" s="32">
        <f t="shared" si="3"/>
        <v>0</v>
      </c>
      <c r="AE35" s="32">
        <f t="shared" si="3"/>
        <v>0</v>
      </c>
      <c r="AF35" s="32">
        <f t="shared" si="3"/>
        <v>0</v>
      </c>
      <c r="AG35" s="32">
        <f t="shared" si="3"/>
        <v>0</v>
      </c>
      <c r="AH35" s="32">
        <f t="shared" si="3"/>
        <v>0</v>
      </c>
      <c r="AI35" s="63">
        <f t="shared" si="3"/>
        <v>0</v>
      </c>
      <c r="AJ35" s="63">
        <f t="shared" si="3"/>
        <v>0</v>
      </c>
      <c r="AK35" s="63">
        <f t="shared" si="3"/>
        <v>0</v>
      </c>
      <c r="AL35" s="4"/>
      <c r="AM35" s="27"/>
    </row>
    <row r="36" spans="1:39">
      <c r="A36" s="102"/>
      <c r="B36" s="105"/>
      <c r="C36" s="107"/>
      <c r="D36" s="109"/>
      <c r="E36" s="98" t="s">
        <v>149</v>
      </c>
      <c r="F36" s="32"/>
      <c r="G36" s="99">
        <f>100</f>
        <v>100</v>
      </c>
      <c r="H36" s="33"/>
      <c r="I36" s="33"/>
      <c r="J36" s="33"/>
      <c r="K36" s="33"/>
      <c r="L36" s="99">
        <v>200</v>
      </c>
      <c r="M36" s="33"/>
      <c r="N36" s="33"/>
      <c r="O36" s="33"/>
      <c r="P36" s="33"/>
      <c r="Q36" s="33"/>
      <c r="R36" s="33"/>
      <c r="S36" s="33"/>
      <c r="T36" s="33"/>
      <c r="U36" s="33"/>
      <c r="V36" s="33"/>
      <c r="W36" s="33"/>
      <c r="X36" s="33"/>
      <c r="Y36" s="33"/>
      <c r="Z36" s="33"/>
      <c r="AA36" s="33"/>
      <c r="AB36" s="33"/>
      <c r="AC36" s="33"/>
      <c r="AD36" s="33"/>
      <c r="AE36" s="33"/>
      <c r="AF36" s="33"/>
      <c r="AG36" s="33"/>
      <c r="AH36" s="33"/>
      <c r="AI36" s="17"/>
      <c r="AJ36" s="17"/>
      <c r="AK36" s="16"/>
      <c r="AL36" s="4"/>
      <c r="AM36" s="27"/>
    </row>
    <row r="37" spans="1:39" ht="19.5" thickBot="1">
      <c r="A37" s="102"/>
      <c r="B37" s="35" t="s">
        <v>36</v>
      </c>
      <c r="C37" s="35"/>
      <c r="D37" s="36"/>
      <c r="E37" s="37"/>
      <c r="F37" s="35">
        <f t="shared" ref="F37:AK37" si="4">SUM(F16:F36)</f>
        <v>0</v>
      </c>
      <c r="G37" s="35">
        <f t="shared" si="4"/>
        <v>537</v>
      </c>
      <c r="H37" s="35">
        <f t="shared" si="4"/>
        <v>937</v>
      </c>
      <c r="I37" s="35">
        <f t="shared" si="4"/>
        <v>505</v>
      </c>
      <c r="J37" s="35">
        <f t="shared" si="4"/>
        <v>505</v>
      </c>
      <c r="K37" s="35">
        <f t="shared" si="4"/>
        <v>588</v>
      </c>
      <c r="L37" s="35">
        <f t="shared" si="4"/>
        <v>783</v>
      </c>
      <c r="M37" s="35">
        <f t="shared" si="4"/>
        <v>583</v>
      </c>
      <c r="N37" s="35">
        <f t="shared" si="4"/>
        <v>673</v>
      </c>
      <c r="O37" s="35">
        <f t="shared" si="4"/>
        <v>673</v>
      </c>
      <c r="P37" s="35">
        <f t="shared" si="4"/>
        <v>1173</v>
      </c>
      <c r="Q37" s="35">
        <f t="shared" si="4"/>
        <v>673</v>
      </c>
      <c r="R37" s="35">
        <f t="shared" si="4"/>
        <v>673</v>
      </c>
      <c r="S37" s="35">
        <f t="shared" si="4"/>
        <v>673</v>
      </c>
      <c r="T37" s="35">
        <f t="shared" si="4"/>
        <v>673</v>
      </c>
      <c r="U37" s="35">
        <f t="shared" si="4"/>
        <v>604</v>
      </c>
      <c r="V37" s="35">
        <f t="shared" si="4"/>
        <v>604</v>
      </c>
      <c r="W37" s="35">
        <f t="shared" si="4"/>
        <v>613</v>
      </c>
      <c r="X37" s="35">
        <f t="shared" si="4"/>
        <v>523</v>
      </c>
      <c r="Y37" s="35">
        <f t="shared" si="4"/>
        <v>523</v>
      </c>
      <c r="Z37" s="35">
        <f t="shared" si="4"/>
        <v>3023</v>
      </c>
      <c r="AA37" s="35">
        <f t="shared" si="4"/>
        <v>231</v>
      </c>
      <c r="AB37" s="35">
        <f t="shared" si="4"/>
        <v>231</v>
      </c>
      <c r="AC37" s="35">
        <f t="shared" si="4"/>
        <v>231</v>
      </c>
      <c r="AD37" s="35">
        <f t="shared" si="4"/>
        <v>231</v>
      </c>
      <c r="AE37" s="35">
        <f t="shared" si="4"/>
        <v>231</v>
      </c>
      <c r="AF37" s="35">
        <f t="shared" si="4"/>
        <v>231</v>
      </c>
      <c r="AG37" s="35">
        <f t="shared" si="4"/>
        <v>231</v>
      </c>
      <c r="AH37" s="35">
        <f t="shared" si="4"/>
        <v>231</v>
      </c>
      <c r="AI37" s="35">
        <f t="shared" si="4"/>
        <v>0</v>
      </c>
      <c r="AJ37" s="35">
        <f t="shared" si="4"/>
        <v>0</v>
      </c>
      <c r="AK37" s="37">
        <f t="shared" si="4"/>
        <v>0</v>
      </c>
      <c r="AL37" s="4"/>
      <c r="AM37" s="27"/>
    </row>
    <row r="38" spans="1:39" ht="18.75" customHeight="1">
      <c r="A38" s="102"/>
      <c r="B38" s="129" t="s">
        <v>130</v>
      </c>
      <c r="C38" s="8" t="s">
        <v>105</v>
      </c>
      <c r="D38" s="50" t="s">
        <v>109</v>
      </c>
      <c r="E38" s="85" t="s">
        <v>148</v>
      </c>
      <c r="F38" s="63"/>
      <c r="G38" s="85">
        <v>24</v>
      </c>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6"/>
      <c r="AL38" s="4"/>
      <c r="AM38" s="4"/>
    </row>
    <row r="39" spans="1:39">
      <c r="A39" s="102"/>
      <c r="B39" s="130"/>
      <c r="C39" s="113" t="s">
        <v>106</v>
      </c>
      <c r="D39" s="57" t="s">
        <v>111</v>
      </c>
      <c r="E39" s="13" t="s">
        <v>141</v>
      </c>
      <c r="F39" s="63"/>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6"/>
      <c r="AL39" s="4"/>
      <c r="AM39" s="4"/>
    </row>
    <row r="40" spans="1:39">
      <c r="A40" s="102"/>
      <c r="B40" s="130"/>
      <c r="C40" s="114"/>
      <c r="D40" s="57" t="s">
        <v>112</v>
      </c>
      <c r="E40" s="16" t="s">
        <v>142</v>
      </c>
      <c r="F40" s="63"/>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6"/>
      <c r="AL40" s="4"/>
      <c r="AM40" s="4"/>
    </row>
    <row r="41" spans="1:39">
      <c r="A41" s="102"/>
      <c r="B41" s="130"/>
      <c r="C41" s="113" t="s">
        <v>107</v>
      </c>
      <c r="D41" s="57" t="s">
        <v>113</v>
      </c>
      <c r="E41" s="16" t="s">
        <v>46</v>
      </c>
      <c r="F41" s="63"/>
      <c r="G41" s="17">
        <v>35</v>
      </c>
      <c r="H41" s="17">
        <v>35</v>
      </c>
      <c r="I41" s="17">
        <v>35</v>
      </c>
      <c r="J41" s="17">
        <v>35</v>
      </c>
      <c r="K41" s="17">
        <v>35</v>
      </c>
      <c r="L41" s="17">
        <v>35</v>
      </c>
      <c r="M41" s="17">
        <v>35</v>
      </c>
      <c r="N41" s="17">
        <v>35</v>
      </c>
      <c r="O41" s="17">
        <v>35</v>
      </c>
      <c r="P41" s="17">
        <v>35</v>
      </c>
      <c r="Q41" s="17">
        <v>35</v>
      </c>
      <c r="R41" s="17">
        <v>35</v>
      </c>
      <c r="S41" s="17">
        <v>35</v>
      </c>
      <c r="T41" s="17">
        <v>35</v>
      </c>
      <c r="U41" s="17">
        <v>35</v>
      </c>
      <c r="V41" s="17">
        <v>35</v>
      </c>
      <c r="W41" s="17">
        <v>20</v>
      </c>
      <c r="X41" s="17">
        <v>20</v>
      </c>
      <c r="Y41" s="17">
        <v>20</v>
      </c>
      <c r="Z41" s="17">
        <v>20</v>
      </c>
      <c r="AA41" s="17">
        <v>20</v>
      </c>
      <c r="AB41" s="17">
        <v>20</v>
      </c>
      <c r="AC41" s="17">
        <v>20</v>
      </c>
      <c r="AD41" s="17">
        <v>20</v>
      </c>
      <c r="AE41" s="17">
        <v>20</v>
      </c>
      <c r="AF41" s="17">
        <v>20</v>
      </c>
      <c r="AG41" s="17">
        <v>20</v>
      </c>
      <c r="AH41" s="17">
        <v>20</v>
      </c>
      <c r="AI41" s="17"/>
      <c r="AJ41" s="17"/>
      <c r="AK41" s="16"/>
      <c r="AL41" s="4"/>
      <c r="AM41" s="27"/>
    </row>
    <row r="42" spans="1:39">
      <c r="A42" s="102"/>
      <c r="B42" s="130"/>
      <c r="C42" s="114"/>
      <c r="D42" s="57" t="s">
        <v>114</v>
      </c>
      <c r="E42" s="16" t="s">
        <v>140</v>
      </c>
      <c r="F42" s="63"/>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6"/>
      <c r="AL42" s="4"/>
      <c r="AM42" s="4"/>
    </row>
    <row r="43" spans="1:39">
      <c r="A43" s="102"/>
      <c r="B43" s="130"/>
      <c r="C43" s="113" t="s">
        <v>108</v>
      </c>
      <c r="D43" s="115" t="s">
        <v>115</v>
      </c>
      <c r="E43" s="16" t="s">
        <v>45</v>
      </c>
      <c r="F43" s="12"/>
      <c r="G43" s="64">
        <v>280</v>
      </c>
      <c r="H43" s="64">
        <v>280</v>
      </c>
      <c r="I43" s="14"/>
      <c r="K43" s="14"/>
      <c r="L43" s="14"/>
      <c r="M43" s="14"/>
      <c r="N43" s="14"/>
      <c r="O43" s="14"/>
      <c r="P43" s="14"/>
      <c r="Q43" s="14"/>
      <c r="R43" s="14"/>
      <c r="S43" s="14"/>
      <c r="T43" s="14"/>
      <c r="U43" s="14"/>
      <c r="V43" s="14"/>
      <c r="W43" s="14"/>
      <c r="X43" s="14"/>
      <c r="Y43" s="14"/>
      <c r="Z43" s="31"/>
      <c r="AA43" s="31"/>
      <c r="AB43" s="31"/>
      <c r="AC43" s="31"/>
      <c r="AD43" s="31"/>
      <c r="AE43" s="31"/>
      <c r="AF43" s="31"/>
      <c r="AG43" s="31"/>
      <c r="AH43" s="31"/>
      <c r="AI43" s="31"/>
      <c r="AJ43" s="31"/>
      <c r="AK43" s="13"/>
      <c r="AL43" s="4"/>
      <c r="AM43" s="27"/>
    </row>
    <row r="44" spans="1:39">
      <c r="A44" s="102"/>
      <c r="B44" s="130"/>
      <c r="C44" s="116"/>
      <c r="D44" s="116"/>
      <c r="E44" s="16" t="s">
        <v>47</v>
      </c>
      <c r="F44" s="15"/>
      <c r="G44" s="17">
        <v>10</v>
      </c>
      <c r="H44" s="17">
        <v>10</v>
      </c>
      <c r="I44" s="17">
        <v>10</v>
      </c>
      <c r="J44" s="17">
        <v>10</v>
      </c>
      <c r="K44" s="17">
        <v>10</v>
      </c>
      <c r="L44" s="17">
        <v>10</v>
      </c>
      <c r="M44" s="17">
        <v>10</v>
      </c>
      <c r="N44" s="17">
        <v>10</v>
      </c>
      <c r="O44" s="17">
        <v>10</v>
      </c>
      <c r="P44" s="17">
        <v>10</v>
      </c>
      <c r="Q44" s="17">
        <v>10</v>
      </c>
      <c r="R44" s="17">
        <v>10</v>
      </c>
      <c r="S44" s="17">
        <v>10</v>
      </c>
      <c r="T44" s="17">
        <v>10</v>
      </c>
      <c r="U44" s="17">
        <v>10</v>
      </c>
      <c r="V44" s="17">
        <v>10</v>
      </c>
      <c r="W44" s="17">
        <v>10</v>
      </c>
      <c r="X44" s="17">
        <v>10</v>
      </c>
      <c r="Y44" s="17">
        <v>10</v>
      </c>
      <c r="Z44" s="17">
        <v>10</v>
      </c>
      <c r="AA44" s="28"/>
      <c r="AB44" s="28"/>
      <c r="AC44" s="28"/>
      <c r="AD44" s="28"/>
      <c r="AE44" s="28"/>
      <c r="AF44" s="28"/>
      <c r="AG44" s="28"/>
      <c r="AH44" s="28"/>
      <c r="AI44" s="28"/>
      <c r="AJ44" s="28"/>
      <c r="AK44" s="16"/>
      <c r="AL44" s="4"/>
      <c r="AM44" s="27"/>
    </row>
    <row r="45" spans="1:39">
      <c r="A45" s="102"/>
      <c r="B45" s="130"/>
      <c r="C45" s="116"/>
      <c r="D45" s="116"/>
      <c r="E45" s="16" t="s">
        <v>48</v>
      </c>
      <c r="F45" s="15"/>
      <c r="G45" s="17">
        <v>4</v>
      </c>
      <c r="H45" s="17">
        <v>4</v>
      </c>
      <c r="I45" s="17">
        <v>4</v>
      </c>
      <c r="J45" s="17">
        <v>4</v>
      </c>
      <c r="K45" s="17">
        <v>4</v>
      </c>
      <c r="L45" s="17">
        <v>4</v>
      </c>
      <c r="M45" s="17">
        <v>4</v>
      </c>
      <c r="N45" s="17">
        <v>4</v>
      </c>
      <c r="O45" s="17">
        <v>4</v>
      </c>
      <c r="P45" s="17">
        <v>4</v>
      </c>
      <c r="Q45" s="17">
        <v>4</v>
      </c>
      <c r="R45" s="17">
        <v>4</v>
      </c>
      <c r="S45" s="17">
        <v>4</v>
      </c>
      <c r="T45" s="17">
        <v>4</v>
      </c>
      <c r="U45" s="17">
        <v>4</v>
      </c>
      <c r="V45" s="17">
        <v>4</v>
      </c>
      <c r="W45" s="17"/>
      <c r="X45" s="17"/>
      <c r="Y45" s="17"/>
      <c r="Z45" s="28"/>
      <c r="AA45" s="28"/>
      <c r="AB45" s="28"/>
      <c r="AC45" s="28"/>
      <c r="AD45" s="28"/>
      <c r="AE45" s="28"/>
      <c r="AF45" s="28"/>
      <c r="AG45" s="28"/>
      <c r="AH45" s="28"/>
      <c r="AI45" s="28"/>
      <c r="AJ45" s="28"/>
      <c r="AK45" s="16"/>
      <c r="AL45" s="4"/>
      <c r="AM45" s="27"/>
    </row>
    <row r="46" spans="1:39">
      <c r="A46" s="102"/>
      <c r="B46" s="130"/>
      <c r="C46" s="116"/>
      <c r="D46" s="114"/>
      <c r="E46" s="85" t="s">
        <v>121</v>
      </c>
      <c r="F46" s="15"/>
      <c r="G46" s="15">
        <v>12</v>
      </c>
      <c r="H46" s="15">
        <v>12</v>
      </c>
      <c r="I46" s="15">
        <v>12</v>
      </c>
      <c r="J46" s="15">
        <v>12</v>
      </c>
      <c r="K46" s="15">
        <v>3</v>
      </c>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6"/>
      <c r="AL46" s="4"/>
      <c r="AM46" s="27"/>
    </row>
    <row r="47" spans="1:39">
      <c r="A47" s="102"/>
      <c r="B47" s="130"/>
      <c r="C47" s="116"/>
      <c r="D47" s="57" t="s">
        <v>119</v>
      </c>
      <c r="E47" s="29" t="s">
        <v>49</v>
      </c>
      <c r="F47" s="15"/>
      <c r="G47" s="30">
        <v>5</v>
      </c>
      <c r="H47" s="30">
        <v>5</v>
      </c>
      <c r="I47" s="30">
        <v>5</v>
      </c>
      <c r="J47" s="30">
        <v>5</v>
      </c>
      <c r="K47" s="30">
        <v>5</v>
      </c>
      <c r="L47" s="30">
        <v>5</v>
      </c>
      <c r="M47" s="30">
        <v>5</v>
      </c>
      <c r="N47" s="30">
        <v>5</v>
      </c>
      <c r="O47" s="30">
        <v>5</v>
      </c>
      <c r="P47" s="30">
        <v>5</v>
      </c>
      <c r="Q47" s="30">
        <v>5</v>
      </c>
      <c r="R47" s="30">
        <v>5</v>
      </c>
      <c r="S47" s="30">
        <v>5</v>
      </c>
      <c r="T47" s="30">
        <v>5</v>
      </c>
      <c r="U47" s="30">
        <v>5</v>
      </c>
      <c r="V47" s="30">
        <v>5</v>
      </c>
      <c r="W47" s="30">
        <v>5</v>
      </c>
      <c r="X47" s="30">
        <v>5</v>
      </c>
      <c r="Y47" s="30">
        <v>5</v>
      </c>
      <c r="Z47" s="30">
        <v>5</v>
      </c>
      <c r="AA47" s="30">
        <v>5</v>
      </c>
      <c r="AB47" s="30">
        <v>5</v>
      </c>
      <c r="AC47" s="30">
        <v>5</v>
      </c>
      <c r="AD47" s="30">
        <v>5</v>
      </c>
      <c r="AE47" s="30">
        <v>5</v>
      </c>
      <c r="AF47" s="17"/>
      <c r="AG47" s="17"/>
      <c r="AH47" s="17"/>
      <c r="AI47" s="28"/>
      <c r="AJ47" s="28"/>
      <c r="AK47" s="16"/>
      <c r="AL47" s="4"/>
      <c r="AM47" s="27"/>
    </row>
    <row r="48" spans="1:39">
      <c r="A48" s="102"/>
      <c r="B48" s="131"/>
      <c r="C48" s="114"/>
      <c r="D48" s="57" t="s">
        <v>120</v>
      </c>
      <c r="E48" s="16" t="s">
        <v>143</v>
      </c>
      <c r="F48" s="15"/>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6"/>
      <c r="AL48" s="4"/>
      <c r="AM48" s="4"/>
    </row>
    <row r="49" spans="1:39">
      <c r="A49" s="102"/>
      <c r="B49" s="66" t="s">
        <v>43</v>
      </c>
      <c r="C49" s="15"/>
      <c r="D49" s="15"/>
      <c r="E49" s="16" t="s">
        <v>44</v>
      </c>
      <c r="F49" s="15"/>
      <c r="G49" s="17">
        <v>30</v>
      </c>
      <c r="H49" s="17">
        <v>30</v>
      </c>
      <c r="I49" s="17">
        <v>30</v>
      </c>
      <c r="J49" s="17">
        <v>30</v>
      </c>
      <c r="K49" s="17">
        <v>30</v>
      </c>
      <c r="L49" s="17">
        <v>30</v>
      </c>
      <c r="M49" s="17">
        <v>30</v>
      </c>
      <c r="N49" s="17">
        <v>30</v>
      </c>
      <c r="O49" s="17">
        <v>30</v>
      </c>
      <c r="P49" s="17">
        <v>30</v>
      </c>
      <c r="Q49" s="17">
        <v>30</v>
      </c>
      <c r="R49" s="17">
        <v>30</v>
      </c>
      <c r="S49" s="17">
        <v>30</v>
      </c>
      <c r="T49" s="17">
        <v>30</v>
      </c>
      <c r="U49" s="17">
        <v>30</v>
      </c>
      <c r="V49" s="17">
        <v>30</v>
      </c>
      <c r="W49" s="17">
        <v>30</v>
      </c>
      <c r="X49" s="17">
        <v>30</v>
      </c>
      <c r="Y49" s="17">
        <v>30</v>
      </c>
      <c r="Z49" s="17">
        <v>30</v>
      </c>
      <c r="AA49" s="28"/>
      <c r="AB49" s="28"/>
      <c r="AC49" s="28"/>
      <c r="AD49" s="28"/>
      <c r="AE49" s="28"/>
      <c r="AF49" s="28"/>
      <c r="AG49" s="28"/>
      <c r="AH49" s="28"/>
      <c r="AI49" s="28"/>
      <c r="AJ49" s="28"/>
      <c r="AK49" s="16"/>
      <c r="AL49" s="4"/>
      <c r="AM49" s="27"/>
    </row>
    <row r="50" spans="1:39">
      <c r="A50" s="102"/>
      <c r="B50" s="66" t="s">
        <v>50</v>
      </c>
      <c r="C50" s="15"/>
      <c r="D50" s="15"/>
      <c r="E50" s="16" t="s">
        <v>51</v>
      </c>
      <c r="F50" s="15"/>
      <c r="G50" s="17">
        <v>2</v>
      </c>
      <c r="H50" s="17">
        <v>2</v>
      </c>
      <c r="I50" s="17">
        <v>2</v>
      </c>
      <c r="J50" s="17">
        <v>2</v>
      </c>
      <c r="K50" s="17">
        <v>2</v>
      </c>
      <c r="L50" s="17">
        <v>2</v>
      </c>
      <c r="M50" s="17">
        <v>2</v>
      </c>
      <c r="N50" s="17">
        <v>2</v>
      </c>
      <c r="O50" s="17">
        <v>2</v>
      </c>
      <c r="P50" s="17">
        <v>2</v>
      </c>
      <c r="Q50" s="17">
        <v>2</v>
      </c>
      <c r="R50" s="17">
        <v>2</v>
      </c>
      <c r="S50" s="17">
        <v>2</v>
      </c>
      <c r="T50" s="17">
        <v>2</v>
      </c>
      <c r="U50" s="17">
        <v>2</v>
      </c>
      <c r="V50" s="17">
        <v>2</v>
      </c>
      <c r="W50" s="17">
        <v>2</v>
      </c>
      <c r="X50" s="17">
        <v>2</v>
      </c>
      <c r="Y50" s="17">
        <v>2</v>
      </c>
      <c r="Z50" s="17">
        <v>2</v>
      </c>
      <c r="AA50" s="17">
        <v>2</v>
      </c>
      <c r="AB50" s="17">
        <v>2</v>
      </c>
      <c r="AC50" s="17">
        <v>2</v>
      </c>
      <c r="AD50" s="17">
        <v>2</v>
      </c>
      <c r="AE50" s="17">
        <v>2</v>
      </c>
      <c r="AF50" s="17">
        <v>2</v>
      </c>
      <c r="AG50" s="17">
        <v>2</v>
      </c>
      <c r="AH50" s="17">
        <v>2</v>
      </c>
      <c r="AI50" s="28"/>
      <c r="AJ50" s="28"/>
      <c r="AK50" s="16"/>
      <c r="AL50" s="4"/>
      <c r="AM50" s="27"/>
    </row>
    <row r="51" spans="1:39">
      <c r="A51" s="102"/>
      <c r="B51" s="66" t="s">
        <v>52</v>
      </c>
      <c r="C51" s="15"/>
      <c r="D51" s="15"/>
      <c r="E51" s="16" t="s">
        <v>53</v>
      </c>
      <c r="F51" s="15"/>
      <c r="G51" s="17">
        <v>2</v>
      </c>
      <c r="H51" s="17">
        <v>2</v>
      </c>
      <c r="I51" s="17">
        <v>2</v>
      </c>
      <c r="J51" s="17">
        <v>2</v>
      </c>
      <c r="K51" s="17">
        <v>2</v>
      </c>
      <c r="L51" s="17">
        <v>2</v>
      </c>
      <c r="M51" s="17">
        <v>2</v>
      </c>
      <c r="N51" s="17">
        <v>2</v>
      </c>
      <c r="O51" s="17">
        <v>2</v>
      </c>
      <c r="P51" s="17">
        <v>2</v>
      </c>
      <c r="Q51" s="17">
        <v>2</v>
      </c>
      <c r="R51" s="17">
        <v>2</v>
      </c>
      <c r="S51" s="17">
        <v>2</v>
      </c>
      <c r="T51" s="17">
        <v>2</v>
      </c>
      <c r="U51" s="17">
        <v>2</v>
      </c>
      <c r="V51" s="17">
        <v>2</v>
      </c>
      <c r="W51" s="17">
        <v>2</v>
      </c>
      <c r="X51" s="17">
        <v>2</v>
      </c>
      <c r="Y51" s="17">
        <v>2</v>
      </c>
      <c r="Z51" s="17">
        <v>2</v>
      </c>
      <c r="AA51" s="17">
        <v>2</v>
      </c>
      <c r="AB51" s="17">
        <v>2</v>
      </c>
      <c r="AC51" s="17">
        <v>2</v>
      </c>
      <c r="AD51" s="17">
        <v>2</v>
      </c>
      <c r="AE51" s="17">
        <v>2</v>
      </c>
      <c r="AF51" s="17">
        <v>2</v>
      </c>
      <c r="AG51" s="17">
        <v>2</v>
      </c>
      <c r="AH51" s="17">
        <v>2</v>
      </c>
      <c r="AI51" s="28"/>
      <c r="AJ51" s="28"/>
      <c r="AK51" s="16"/>
      <c r="AL51" s="4"/>
      <c r="AM51" s="27"/>
    </row>
    <row r="52" spans="1:39">
      <c r="A52" s="102"/>
      <c r="B52" s="128" t="s">
        <v>122</v>
      </c>
      <c r="C52" s="110"/>
      <c r="D52" s="15" t="s">
        <v>41</v>
      </c>
      <c r="E52" s="16" t="s">
        <v>42</v>
      </c>
      <c r="F52" s="15"/>
      <c r="G52" s="17">
        <v>85</v>
      </c>
      <c r="H52" s="17">
        <v>85</v>
      </c>
      <c r="I52" s="17">
        <v>85</v>
      </c>
      <c r="J52" s="17">
        <v>85</v>
      </c>
      <c r="K52" s="17">
        <v>85</v>
      </c>
      <c r="L52" s="17">
        <v>85</v>
      </c>
      <c r="M52" s="17">
        <v>85</v>
      </c>
      <c r="N52" s="17">
        <v>85</v>
      </c>
      <c r="O52" s="17">
        <v>85</v>
      </c>
      <c r="P52" s="17">
        <v>85</v>
      </c>
      <c r="Q52" s="17">
        <v>85</v>
      </c>
      <c r="R52" s="17">
        <v>85</v>
      </c>
      <c r="S52" s="17">
        <v>85</v>
      </c>
      <c r="T52" s="17">
        <v>85</v>
      </c>
      <c r="U52" s="17">
        <v>85</v>
      </c>
      <c r="V52" s="17">
        <v>85</v>
      </c>
      <c r="W52" s="17">
        <v>85</v>
      </c>
      <c r="X52" s="17">
        <v>85</v>
      </c>
      <c r="Y52" s="17">
        <v>85</v>
      </c>
      <c r="Z52" s="17">
        <v>85</v>
      </c>
      <c r="AA52" s="28"/>
      <c r="AB52" s="28"/>
      <c r="AC52" s="28"/>
      <c r="AD52" s="28"/>
      <c r="AE52" s="28"/>
      <c r="AF52" s="28"/>
      <c r="AG52" s="28"/>
      <c r="AH52" s="28"/>
      <c r="AI52" s="28"/>
      <c r="AJ52" s="28"/>
      <c r="AK52" s="16"/>
      <c r="AL52" s="4"/>
      <c r="AM52" s="27"/>
    </row>
    <row r="53" spans="1:39">
      <c r="A53" s="102"/>
      <c r="B53" s="126"/>
      <c r="C53" s="111"/>
      <c r="D53" s="15" t="s">
        <v>37</v>
      </c>
      <c r="E53" s="16" t="s">
        <v>38</v>
      </c>
      <c r="F53" s="15"/>
      <c r="G53" s="17">
        <v>23</v>
      </c>
      <c r="H53" s="17"/>
      <c r="I53" s="17"/>
      <c r="J53" s="17"/>
      <c r="K53" s="17"/>
      <c r="L53" s="17"/>
      <c r="M53" s="17"/>
      <c r="N53" s="17"/>
      <c r="O53" s="17"/>
      <c r="P53" s="17"/>
      <c r="Q53" s="17"/>
      <c r="R53" s="17"/>
      <c r="S53" s="17"/>
      <c r="T53" s="17"/>
      <c r="U53" s="17"/>
      <c r="V53" s="17"/>
      <c r="W53" s="17"/>
      <c r="X53" s="17"/>
      <c r="Y53" s="17"/>
      <c r="Z53" s="28"/>
      <c r="AA53" s="28"/>
      <c r="AB53" s="28"/>
      <c r="AC53" s="28"/>
      <c r="AD53" s="28"/>
      <c r="AE53" s="28"/>
      <c r="AF53" s="28"/>
      <c r="AG53" s="28"/>
      <c r="AH53" s="28"/>
      <c r="AI53" s="28"/>
      <c r="AJ53" s="28"/>
      <c r="AK53" s="16"/>
      <c r="AL53" s="4"/>
      <c r="AM53" s="27"/>
    </row>
    <row r="54" spans="1:39">
      <c r="A54" s="102"/>
      <c r="B54" s="127"/>
      <c r="C54" s="112"/>
      <c r="D54" s="15" t="s">
        <v>39</v>
      </c>
      <c r="E54" s="16" t="s">
        <v>40</v>
      </c>
      <c r="F54" s="15"/>
      <c r="G54" s="15">
        <v>72</v>
      </c>
      <c r="H54" s="15">
        <v>72</v>
      </c>
      <c r="I54" s="15">
        <v>72</v>
      </c>
      <c r="J54" s="15">
        <v>72</v>
      </c>
      <c r="K54" s="15">
        <v>72</v>
      </c>
      <c r="L54" s="15">
        <v>72</v>
      </c>
      <c r="M54" s="15">
        <v>72</v>
      </c>
      <c r="N54" s="15">
        <v>72</v>
      </c>
      <c r="O54" s="15">
        <v>72</v>
      </c>
      <c r="P54" s="15">
        <v>72</v>
      </c>
      <c r="Q54" s="15">
        <v>72</v>
      </c>
      <c r="R54" s="15">
        <v>72</v>
      </c>
      <c r="S54" s="15">
        <v>72</v>
      </c>
      <c r="T54" s="15">
        <v>72</v>
      </c>
      <c r="U54" s="15">
        <v>72</v>
      </c>
      <c r="V54" s="15">
        <v>72</v>
      </c>
      <c r="W54" s="15">
        <v>36</v>
      </c>
      <c r="X54" s="15">
        <v>36</v>
      </c>
      <c r="Y54" s="15">
        <v>36</v>
      </c>
      <c r="Z54" s="15">
        <v>36</v>
      </c>
      <c r="AA54" s="15">
        <v>36</v>
      </c>
      <c r="AB54" s="15">
        <v>36</v>
      </c>
      <c r="AC54" s="15">
        <v>36</v>
      </c>
      <c r="AD54" s="15">
        <v>36</v>
      </c>
      <c r="AE54" s="15">
        <v>36</v>
      </c>
      <c r="AF54" s="15">
        <v>36</v>
      </c>
      <c r="AG54" s="15">
        <v>36</v>
      </c>
      <c r="AH54" s="15">
        <v>36</v>
      </c>
      <c r="AI54" s="15"/>
      <c r="AJ54" s="15"/>
      <c r="AK54" s="16"/>
      <c r="AL54" s="4"/>
      <c r="AM54" s="27"/>
    </row>
    <row r="55" spans="1:39">
      <c r="A55" s="102"/>
      <c r="B55" s="83" t="s">
        <v>138</v>
      </c>
      <c r="C55" s="84"/>
      <c r="D55" s="75" t="s">
        <v>123</v>
      </c>
      <c r="E55" s="76" t="s">
        <v>54</v>
      </c>
      <c r="F55" s="77"/>
      <c r="G55" s="77">
        <v>300</v>
      </c>
      <c r="H55" s="77">
        <v>300</v>
      </c>
      <c r="I55" s="77">
        <v>300</v>
      </c>
      <c r="J55" s="77">
        <v>300</v>
      </c>
      <c r="K55" s="77">
        <v>300</v>
      </c>
      <c r="L55" s="77">
        <v>300</v>
      </c>
      <c r="M55" s="77">
        <v>300</v>
      </c>
      <c r="N55" s="77">
        <v>300</v>
      </c>
      <c r="O55" s="77">
        <v>300</v>
      </c>
      <c r="P55" s="77">
        <v>300</v>
      </c>
      <c r="Q55" s="77">
        <v>300</v>
      </c>
      <c r="R55" s="77">
        <v>300</v>
      </c>
      <c r="S55" s="77">
        <v>300</v>
      </c>
      <c r="T55" s="77">
        <v>300</v>
      </c>
      <c r="U55" s="77">
        <v>300</v>
      </c>
      <c r="V55" s="77">
        <v>300</v>
      </c>
      <c r="W55" s="77">
        <v>300</v>
      </c>
      <c r="X55" s="77">
        <v>300</v>
      </c>
      <c r="Y55" s="77">
        <v>300</v>
      </c>
      <c r="Z55" s="77">
        <v>300</v>
      </c>
      <c r="AA55" s="77">
        <v>300</v>
      </c>
      <c r="AB55" s="77">
        <v>300</v>
      </c>
      <c r="AC55" s="77">
        <v>300</v>
      </c>
      <c r="AD55" s="77">
        <v>300</v>
      </c>
      <c r="AE55" s="77">
        <v>300</v>
      </c>
      <c r="AF55" s="77">
        <v>300</v>
      </c>
      <c r="AG55" s="77">
        <v>300</v>
      </c>
      <c r="AH55" s="77">
        <v>300</v>
      </c>
      <c r="AI55" s="77"/>
      <c r="AJ55" s="77"/>
      <c r="AK55" s="78"/>
      <c r="AL55" s="4"/>
      <c r="AM55" s="27"/>
    </row>
    <row r="56" spans="1:39">
      <c r="A56" s="102"/>
      <c r="B56" s="117" t="s">
        <v>144</v>
      </c>
      <c r="C56" s="118"/>
      <c r="D56" s="77" t="s">
        <v>124</v>
      </c>
      <c r="E56" s="79" t="s">
        <v>55</v>
      </c>
      <c r="F56" s="77" cm="1">
        <f t="array" ref="F56:G56">F15:G15</f>
        <v>0</v>
      </c>
      <c r="G56" s="77">
        <v>605</v>
      </c>
      <c r="H56" s="77" cm="1">
        <f t="array" ref="H56:I56">H15:I15</f>
        <v>261</v>
      </c>
      <c r="I56" s="77">
        <v>105</v>
      </c>
      <c r="J56" s="77" cm="1">
        <f t="array" ref="J56:K56">J15:K15</f>
        <v>90</v>
      </c>
      <c r="K56" s="77">
        <v>95</v>
      </c>
      <c r="L56" s="77" cm="1">
        <f t="array" ref="L56:M56">L15:M15</f>
        <v>230</v>
      </c>
      <c r="M56" s="77">
        <v>80</v>
      </c>
      <c r="N56" s="77" cm="1">
        <f t="array" ref="N56:O56">N15:O15</f>
        <v>100</v>
      </c>
      <c r="O56" s="77">
        <v>100</v>
      </c>
      <c r="P56" s="77" cm="1">
        <f t="array" ref="P56:Q56">P15:Q15</f>
        <v>280</v>
      </c>
      <c r="Q56" s="77">
        <v>380</v>
      </c>
      <c r="R56" s="77" cm="1">
        <f t="array" ref="R56:S56">R15:S15</f>
        <v>80</v>
      </c>
      <c r="S56" s="77">
        <v>100</v>
      </c>
      <c r="T56" s="77" cm="1">
        <f t="array" ref="T56:U56">T15:U15</f>
        <v>80</v>
      </c>
      <c r="U56" s="77">
        <v>110</v>
      </c>
      <c r="V56" s="77" cm="1">
        <f t="array" ref="V56:W56">V15:W15</f>
        <v>100</v>
      </c>
      <c r="W56" s="77">
        <v>50</v>
      </c>
      <c r="X56" s="77" cm="1">
        <f t="array" ref="X56:Y56">X15:Y15</f>
        <v>70</v>
      </c>
      <c r="Y56" s="77">
        <v>50</v>
      </c>
      <c r="Z56" s="77" cm="1">
        <f t="array" ref="Z56:AA56">Z15:AA15</f>
        <v>250</v>
      </c>
      <c r="AA56" s="77">
        <v>30</v>
      </c>
      <c r="AB56" s="77" cm="1">
        <f t="array" ref="AB56:AC56">AB15:AC15</f>
        <v>30</v>
      </c>
      <c r="AC56" s="77">
        <v>50</v>
      </c>
      <c r="AD56" s="77" cm="1">
        <f t="array" ref="AD56:AE56">AD15:AE15</f>
        <v>30</v>
      </c>
      <c r="AE56" s="77">
        <v>30</v>
      </c>
      <c r="AF56" s="77" cm="1">
        <f t="array" ref="AF56:AG56">AF15:AG15</f>
        <v>30</v>
      </c>
      <c r="AG56" s="77">
        <v>30</v>
      </c>
      <c r="AH56" s="77" cm="1">
        <f t="array" ref="AH56:AI56">AH15:AI15</f>
        <v>250</v>
      </c>
      <c r="AI56" s="77">
        <v>0</v>
      </c>
      <c r="AJ56" s="77" cm="1">
        <f t="array" ref="AJ56:AK56">AJ15:AK15</f>
        <v>0</v>
      </c>
      <c r="AK56" s="78">
        <v>0</v>
      </c>
      <c r="AL56" s="4"/>
      <c r="AM56" s="27"/>
    </row>
    <row r="57" spans="1:39">
      <c r="A57" s="102"/>
      <c r="B57" s="67" t="s">
        <v>56</v>
      </c>
      <c r="C57" s="35"/>
      <c r="D57" s="35"/>
      <c r="E57" s="40" t="s">
        <v>57</v>
      </c>
      <c r="F57" s="35"/>
      <c r="G57" s="35">
        <f t="shared" ref="G57:AH57" si="5">SUM(G38:G56)</f>
        <v>1489</v>
      </c>
      <c r="H57" s="35">
        <f t="shared" si="5"/>
        <v>1098</v>
      </c>
      <c r="I57" s="35">
        <f t="shared" si="5"/>
        <v>662</v>
      </c>
      <c r="J57" s="35">
        <f t="shared" si="5"/>
        <v>647</v>
      </c>
      <c r="K57" s="35">
        <f t="shared" si="5"/>
        <v>643</v>
      </c>
      <c r="L57" s="35">
        <f t="shared" si="5"/>
        <v>775</v>
      </c>
      <c r="M57" s="35">
        <f t="shared" si="5"/>
        <v>625</v>
      </c>
      <c r="N57" s="35">
        <f t="shared" si="5"/>
        <v>645</v>
      </c>
      <c r="O57" s="35">
        <f t="shared" si="5"/>
        <v>645</v>
      </c>
      <c r="P57" s="35">
        <f t="shared" si="5"/>
        <v>825</v>
      </c>
      <c r="Q57" s="35">
        <f t="shared" si="5"/>
        <v>925</v>
      </c>
      <c r="R57" s="35">
        <f t="shared" si="5"/>
        <v>625</v>
      </c>
      <c r="S57" s="35">
        <f t="shared" si="5"/>
        <v>645</v>
      </c>
      <c r="T57" s="35">
        <f t="shared" si="5"/>
        <v>625</v>
      </c>
      <c r="U57" s="35">
        <f t="shared" si="5"/>
        <v>655</v>
      </c>
      <c r="V57" s="35">
        <f t="shared" si="5"/>
        <v>645</v>
      </c>
      <c r="W57" s="35">
        <f t="shared" si="5"/>
        <v>540</v>
      </c>
      <c r="X57" s="35">
        <f t="shared" si="5"/>
        <v>560</v>
      </c>
      <c r="Y57" s="35">
        <f t="shared" si="5"/>
        <v>540</v>
      </c>
      <c r="Z57" s="35">
        <f t="shared" si="5"/>
        <v>740</v>
      </c>
      <c r="AA57" s="35">
        <f t="shared" si="5"/>
        <v>395</v>
      </c>
      <c r="AB57" s="35">
        <f t="shared" si="5"/>
        <v>395</v>
      </c>
      <c r="AC57" s="35">
        <f t="shared" si="5"/>
        <v>415</v>
      </c>
      <c r="AD57" s="35">
        <f t="shared" si="5"/>
        <v>395</v>
      </c>
      <c r="AE57" s="35">
        <f t="shared" si="5"/>
        <v>395</v>
      </c>
      <c r="AF57" s="35">
        <f t="shared" si="5"/>
        <v>390</v>
      </c>
      <c r="AG57" s="35">
        <f t="shared" si="5"/>
        <v>390</v>
      </c>
      <c r="AH57" s="35">
        <f t="shared" si="5"/>
        <v>610</v>
      </c>
      <c r="AI57" s="35"/>
      <c r="AJ57" s="35"/>
      <c r="AK57" s="73"/>
      <c r="AL57" s="4"/>
      <c r="AM57" s="27"/>
    </row>
    <row r="58" spans="1:39">
      <c r="A58" s="102"/>
      <c r="B58" s="67" t="s">
        <v>58</v>
      </c>
      <c r="C58" s="35"/>
      <c r="D58" s="35"/>
      <c r="E58" s="40"/>
      <c r="F58" s="35"/>
      <c r="G58" s="35">
        <f t="shared" ref="G58:AH58" si="6">G37-G57</f>
        <v>-952</v>
      </c>
      <c r="H58" s="35">
        <f t="shared" si="6"/>
        <v>-161</v>
      </c>
      <c r="I58" s="35">
        <f t="shared" si="6"/>
        <v>-157</v>
      </c>
      <c r="J58" s="35">
        <f t="shared" si="6"/>
        <v>-142</v>
      </c>
      <c r="K58" s="35">
        <f t="shared" si="6"/>
        <v>-55</v>
      </c>
      <c r="L58" s="35">
        <f t="shared" si="6"/>
        <v>8</v>
      </c>
      <c r="M58" s="35">
        <f t="shared" si="6"/>
        <v>-42</v>
      </c>
      <c r="N58" s="35">
        <f t="shared" si="6"/>
        <v>28</v>
      </c>
      <c r="O58" s="35">
        <f t="shared" si="6"/>
        <v>28</v>
      </c>
      <c r="P58" s="35">
        <f t="shared" si="6"/>
        <v>348</v>
      </c>
      <c r="Q58" s="35">
        <f t="shared" si="6"/>
        <v>-252</v>
      </c>
      <c r="R58" s="35">
        <f t="shared" si="6"/>
        <v>48</v>
      </c>
      <c r="S58" s="35">
        <f t="shared" si="6"/>
        <v>28</v>
      </c>
      <c r="T58" s="35">
        <f t="shared" si="6"/>
        <v>48</v>
      </c>
      <c r="U58" s="35">
        <f t="shared" si="6"/>
        <v>-51</v>
      </c>
      <c r="V58" s="35">
        <f t="shared" si="6"/>
        <v>-41</v>
      </c>
      <c r="W58" s="35">
        <f t="shared" si="6"/>
        <v>73</v>
      </c>
      <c r="X58" s="35">
        <f t="shared" si="6"/>
        <v>-37</v>
      </c>
      <c r="Y58" s="35">
        <f t="shared" si="6"/>
        <v>-17</v>
      </c>
      <c r="Z58" s="35">
        <f t="shared" si="6"/>
        <v>2283</v>
      </c>
      <c r="AA58" s="35">
        <f t="shared" si="6"/>
        <v>-164</v>
      </c>
      <c r="AB58" s="35">
        <f t="shared" si="6"/>
        <v>-164</v>
      </c>
      <c r="AC58" s="35">
        <f t="shared" si="6"/>
        <v>-184</v>
      </c>
      <c r="AD58" s="35">
        <f t="shared" si="6"/>
        <v>-164</v>
      </c>
      <c r="AE58" s="35">
        <f t="shared" si="6"/>
        <v>-164</v>
      </c>
      <c r="AF58" s="35">
        <f t="shared" si="6"/>
        <v>-159</v>
      </c>
      <c r="AG58" s="35">
        <f t="shared" si="6"/>
        <v>-159</v>
      </c>
      <c r="AH58" s="35">
        <f t="shared" si="6"/>
        <v>-379</v>
      </c>
      <c r="AI58" s="35"/>
      <c r="AJ58" s="35"/>
      <c r="AK58" s="73"/>
      <c r="AL58" s="4"/>
      <c r="AM58" s="27"/>
    </row>
    <row r="59" spans="1:39" ht="19.5" thickBot="1">
      <c r="A59" s="103"/>
      <c r="B59" s="61" t="s">
        <v>59</v>
      </c>
      <c r="C59" s="41"/>
      <c r="D59" s="41"/>
      <c r="E59" s="42"/>
      <c r="F59" s="43">
        <v>1608</v>
      </c>
      <c r="G59" s="44">
        <f>F59+G58</f>
        <v>656</v>
      </c>
      <c r="H59" s="44">
        <f t="shared" ref="H59:AH59" si="7">G59+H58</f>
        <v>495</v>
      </c>
      <c r="I59" s="44">
        <f t="shared" si="7"/>
        <v>338</v>
      </c>
      <c r="J59" s="44">
        <f t="shared" si="7"/>
        <v>196</v>
      </c>
      <c r="K59" s="44">
        <f t="shared" si="7"/>
        <v>141</v>
      </c>
      <c r="L59" s="44">
        <f t="shared" si="7"/>
        <v>149</v>
      </c>
      <c r="M59" s="44">
        <f t="shared" si="7"/>
        <v>107</v>
      </c>
      <c r="N59" s="44">
        <f t="shared" si="7"/>
        <v>135</v>
      </c>
      <c r="O59" s="44">
        <f t="shared" si="7"/>
        <v>163</v>
      </c>
      <c r="P59" s="44">
        <f t="shared" si="7"/>
        <v>511</v>
      </c>
      <c r="Q59" s="44">
        <f t="shared" si="7"/>
        <v>259</v>
      </c>
      <c r="R59" s="44">
        <f t="shared" si="7"/>
        <v>307</v>
      </c>
      <c r="S59" s="44">
        <f t="shared" si="7"/>
        <v>335</v>
      </c>
      <c r="T59" s="44">
        <f t="shared" si="7"/>
        <v>383</v>
      </c>
      <c r="U59" s="44">
        <f t="shared" si="7"/>
        <v>332</v>
      </c>
      <c r="V59" s="44">
        <f t="shared" si="7"/>
        <v>291</v>
      </c>
      <c r="W59" s="44">
        <f t="shared" si="7"/>
        <v>364</v>
      </c>
      <c r="X59" s="44">
        <f t="shared" si="7"/>
        <v>327</v>
      </c>
      <c r="Y59" s="44">
        <f t="shared" si="7"/>
        <v>310</v>
      </c>
      <c r="Z59" s="44">
        <f t="shared" si="7"/>
        <v>2593</v>
      </c>
      <c r="AA59" s="44">
        <f t="shared" si="7"/>
        <v>2429</v>
      </c>
      <c r="AB59" s="44">
        <f t="shared" si="7"/>
        <v>2265</v>
      </c>
      <c r="AC59" s="44">
        <f t="shared" si="7"/>
        <v>2081</v>
      </c>
      <c r="AD59" s="44">
        <f t="shared" si="7"/>
        <v>1917</v>
      </c>
      <c r="AE59" s="44">
        <f t="shared" si="7"/>
        <v>1753</v>
      </c>
      <c r="AF59" s="44">
        <f t="shared" si="7"/>
        <v>1594</v>
      </c>
      <c r="AG59" s="44">
        <f t="shared" si="7"/>
        <v>1435</v>
      </c>
      <c r="AH59" s="44">
        <f t="shared" si="7"/>
        <v>1056</v>
      </c>
      <c r="AI59" s="44"/>
      <c r="AJ59" s="44"/>
      <c r="AK59" s="42"/>
      <c r="AL59" s="4"/>
      <c r="AM59" s="27"/>
    </row>
    <row r="60" spans="1:39" ht="18.75" customHeight="1">
      <c r="A60" s="101" t="s">
        <v>60</v>
      </c>
      <c r="B60" s="80" t="s">
        <v>139</v>
      </c>
      <c r="C60" s="81"/>
      <c r="D60" s="77"/>
      <c r="E60" s="79" t="s">
        <v>61</v>
      </c>
      <c r="F60" s="81">
        <f>F55</f>
        <v>0</v>
      </c>
      <c r="G60" s="85">
        <f>G55+G56+G38</f>
        <v>929</v>
      </c>
      <c r="H60" s="81">
        <f t="shared" ref="H60:AH60" si="8">H55+H56</f>
        <v>561</v>
      </c>
      <c r="I60" s="81">
        <f t="shared" si="8"/>
        <v>405</v>
      </c>
      <c r="J60" s="81">
        <f t="shared" si="8"/>
        <v>390</v>
      </c>
      <c r="K60" s="81">
        <f t="shared" si="8"/>
        <v>395</v>
      </c>
      <c r="L60" s="81">
        <f t="shared" si="8"/>
        <v>530</v>
      </c>
      <c r="M60" s="81">
        <f t="shared" si="8"/>
        <v>380</v>
      </c>
      <c r="N60" s="81">
        <f t="shared" si="8"/>
        <v>400</v>
      </c>
      <c r="O60" s="81">
        <f t="shared" si="8"/>
        <v>400</v>
      </c>
      <c r="P60" s="81">
        <f t="shared" si="8"/>
        <v>580</v>
      </c>
      <c r="Q60" s="81">
        <f t="shared" si="8"/>
        <v>680</v>
      </c>
      <c r="R60" s="81">
        <f t="shared" si="8"/>
        <v>380</v>
      </c>
      <c r="S60" s="81">
        <f t="shared" si="8"/>
        <v>400</v>
      </c>
      <c r="T60" s="81">
        <f t="shared" si="8"/>
        <v>380</v>
      </c>
      <c r="U60" s="81">
        <f t="shared" si="8"/>
        <v>410</v>
      </c>
      <c r="V60" s="81">
        <f t="shared" si="8"/>
        <v>400</v>
      </c>
      <c r="W60" s="81">
        <f t="shared" si="8"/>
        <v>350</v>
      </c>
      <c r="X60" s="81">
        <f t="shared" si="8"/>
        <v>370</v>
      </c>
      <c r="Y60" s="81">
        <f t="shared" si="8"/>
        <v>350</v>
      </c>
      <c r="Z60" s="81">
        <f t="shared" si="8"/>
        <v>550</v>
      </c>
      <c r="AA60" s="81">
        <f t="shared" si="8"/>
        <v>330</v>
      </c>
      <c r="AB60" s="81">
        <f t="shared" si="8"/>
        <v>330</v>
      </c>
      <c r="AC60" s="81">
        <f t="shared" si="8"/>
        <v>350</v>
      </c>
      <c r="AD60" s="81">
        <f t="shared" si="8"/>
        <v>330</v>
      </c>
      <c r="AE60" s="81">
        <f t="shared" si="8"/>
        <v>330</v>
      </c>
      <c r="AF60" s="81">
        <f t="shared" si="8"/>
        <v>330</v>
      </c>
      <c r="AG60" s="81">
        <f t="shared" si="8"/>
        <v>330</v>
      </c>
      <c r="AH60" s="81">
        <f t="shared" si="8"/>
        <v>550</v>
      </c>
      <c r="AI60" s="81"/>
      <c r="AJ60" s="81"/>
      <c r="AK60" s="82"/>
      <c r="AL60" s="4"/>
      <c r="AM60" s="27"/>
    </row>
    <row r="61" spans="1:39" ht="19.5" thickBot="1">
      <c r="A61" s="133"/>
      <c r="B61" s="61" t="s">
        <v>36</v>
      </c>
      <c r="C61" s="68"/>
      <c r="D61" s="69"/>
      <c r="E61" s="70"/>
      <c r="F61" s="68">
        <v>0</v>
      </c>
      <c r="G61" s="68">
        <f t="shared" ref="G61:AH61" si="9">SUM(G60:G60)</f>
        <v>929</v>
      </c>
      <c r="H61" s="68">
        <f t="shared" si="9"/>
        <v>561</v>
      </c>
      <c r="I61" s="68">
        <f t="shared" si="9"/>
        <v>405</v>
      </c>
      <c r="J61" s="68">
        <f t="shared" si="9"/>
        <v>390</v>
      </c>
      <c r="K61" s="68">
        <f t="shared" si="9"/>
        <v>395</v>
      </c>
      <c r="L61" s="68">
        <f t="shared" si="9"/>
        <v>530</v>
      </c>
      <c r="M61" s="68">
        <f t="shared" si="9"/>
        <v>380</v>
      </c>
      <c r="N61" s="68">
        <f t="shared" si="9"/>
        <v>400</v>
      </c>
      <c r="O61" s="68">
        <f t="shared" si="9"/>
        <v>400</v>
      </c>
      <c r="P61" s="68">
        <f t="shared" si="9"/>
        <v>580</v>
      </c>
      <c r="Q61" s="68">
        <f t="shared" si="9"/>
        <v>680</v>
      </c>
      <c r="R61" s="68">
        <f t="shared" si="9"/>
        <v>380</v>
      </c>
      <c r="S61" s="68">
        <f t="shared" si="9"/>
        <v>400</v>
      </c>
      <c r="T61" s="68">
        <f t="shared" si="9"/>
        <v>380</v>
      </c>
      <c r="U61" s="68">
        <f t="shared" si="9"/>
        <v>410</v>
      </c>
      <c r="V61" s="68">
        <f t="shared" si="9"/>
        <v>400</v>
      </c>
      <c r="W61" s="68">
        <f t="shared" si="9"/>
        <v>350</v>
      </c>
      <c r="X61" s="68">
        <f t="shared" si="9"/>
        <v>370</v>
      </c>
      <c r="Y61" s="68">
        <f t="shared" si="9"/>
        <v>350</v>
      </c>
      <c r="Z61" s="68">
        <f t="shared" si="9"/>
        <v>550</v>
      </c>
      <c r="AA61" s="68">
        <f t="shared" si="9"/>
        <v>330</v>
      </c>
      <c r="AB61" s="68">
        <f t="shared" si="9"/>
        <v>330</v>
      </c>
      <c r="AC61" s="68">
        <f t="shared" si="9"/>
        <v>350</v>
      </c>
      <c r="AD61" s="68">
        <f t="shared" si="9"/>
        <v>330</v>
      </c>
      <c r="AE61" s="68">
        <f t="shared" si="9"/>
        <v>330</v>
      </c>
      <c r="AF61" s="68">
        <f t="shared" si="9"/>
        <v>330</v>
      </c>
      <c r="AG61" s="68">
        <f t="shared" si="9"/>
        <v>330</v>
      </c>
      <c r="AH61" s="68">
        <f t="shared" si="9"/>
        <v>550</v>
      </c>
      <c r="AI61" s="68"/>
      <c r="AJ61" s="68"/>
      <c r="AK61" s="74"/>
      <c r="AL61" s="4"/>
      <c r="AM61" s="27"/>
    </row>
    <row r="62" spans="1:39">
      <c r="A62" s="133"/>
      <c r="B62" s="121" t="s">
        <v>135</v>
      </c>
      <c r="C62" s="123" t="s">
        <v>137</v>
      </c>
      <c r="D62" s="123" t="s">
        <v>136</v>
      </c>
      <c r="E62" s="7" t="s">
        <v>153</v>
      </c>
      <c r="F62" s="6"/>
      <c r="G62" s="6">
        <v>27</v>
      </c>
      <c r="H62" s="6">
        <v>6</v>
      </c>
      <c r="I62" s="6">
        <v>6</v>
      </c>
      <c r="J62" s="6">
        <v>6</v>
      </c>
      <c r="K62" s="6">
        <v>6</v>
      </c>
      <c r="L62" s="6">
        <v>6</v>
      </c>
      <c r="M62" s="6">
        <v>6</v>
      </c>
      <c r="N62" s="6">
        <v>6</v>
      </c>
      <c r="O62" s="6">
        <v>6</v>
      </c>
      <c r="P62" s="6">
        <v>6</v>
      </c>
      <c r="Q62" s="6">
        <v>6</v>
      </c>
      <c r="R62" s="6">
        <v>6</v>
      </c>
      <c r="S62" s="6">
        <v>6</v>
      </c>
      <c r="T62" s="6">
        <v>6</v>
      </c>
      <c r="U62" s="6">
        <v>6</v>
      </c>
      <c r="V62" s="6">
        <v>6</v>
      </c>
      <c r="W62" s="6">
        <v>6</v>
      </c>
      <c r="X62" s="6">
        <v>6</v>
      </c>
      <c r="Y62" s="6">
        <v>6</v>
      </c>
      <c r="Z62" s="6">
        <v>6</v>
      </c>
      <c r="AA62" s="6">
        <v>6</v>
      </c>
      <c r="AB62" s="6">
        <v>6</v>
      </c>
      <c r="AC62" s="6">
        <v>6</v>
      </c>
      <c r="AD62" s="6">
        <v>6</v>
      </c>
      <c r="AE62" s="6">
        <v>6</v>
      </c>
      <c r="AF62" s="6"/>
      <c r="AG62" s="6"/>
      <c r="AH62" s="6"/>
      <c r="AI62" s="6"/>
      <c r="AJ62" s="6"/>
      <c r="AK62" s="7"/>
      <c r="AL62" s="4"/>
      <c r="AM62" s="27"/>
    </row>
    <row r="63" spans="1:39">
      <c r="A63" s="133"/>
      <c r="B63" s="122"/>
      <c r="C63" s="114"/>
      <c r="D63" s="114"/>
      <c r="E63" s="13" t="s">
        <v>152</v>
      </c>
      <c r="F63" s="12"/>
      <c r="G63" s="12">
        <v>23</v>
      </c>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3"/>
      <c r="AL63" s="4"/>
      <c r="AM63" s="27"/>
    </row>
    <row r="64" spans="1:39">
      <c r="A64" s="133"/>
      <c r="B64" s="128" t="s">
        <v>122</v>
      </c>
      <c r="C64" s="110"/>
      <c r="D64" s="71" t="s">
        <v>62</v>
      </c>
      <c r="E64" s="13" t="s">
        <v>63</v>
      </c>
      <c r="F64" s="12"/>
      <c r="G64" s="71">
        <v>10</v>
      </c>
      <c r="H64" s="71">
        <v>10</v>
      </c>
      <c r="I64" s="71">
        <v>10</v>
      </c>
      <c r="J64" s="71">
        <v>10</v>
      </c>
      <c r="K64" s="71">
        <v>10</v>
      </c>
      <c r="L64" s="71">
        <v>10</v>
      </c>
      <c r="M64" s="71">
        <v>10</v>
      </c>
      <c r="N64" s="71">
        <v>10</v>
      </c>
      <c r="O64" s="71">
        <v>10</v>
      </c>
      <c r="P64" s="71">
        <v>10</v>
      </c>
      <c r="Q64" s="71">
        <v>10</v>
      </c>
      <c r="R64" s="71">
        <v>10</v>
      </c>
      <c r="S64" s="71">
        <v>10</v>
      </c>
      <c r="T64" s="71">
        <v>10</v>
      </c>
      <c r="U64" s="71">
        <v>10</v>
      </c>
      <c r="V64" s="71">
        <v>10</v>
      </c>
      <c r="W64" s="71">
        <v>10</v>
      </c>
      <c r="X64" s="71">
        <v>10</v>
      </c>
      <c r="Y64" s="71">
        <v>10</v>
      </c>
      <c r="Z64" s="71">
        <v>10</v>
      </c>
      <c r="AA64" s="71">
        <v>10</v>
      </c>
      <c r="AB64" s="71">
        <v>10</v>
      </c>
      <c r="AC64" s="71">
        <v>10</v>
      </c>
      <c r="AD64" s="71">
        <v>10</v>
      </c>
      <c r="AE64" s="71">
        <v>10</v>
      </c>
      <c r="AF64" s="71">
        <v>10</v>
      </c>
      <c r="AG64" s="71">
        <v>10</v>
      </c>
      <c r="AH64" s="71">
        <v>10</v>
      </c>
      <c r="AI64" s="71"/>
      <c r="AJ64" s="71"/>
      <c r="AK64" s="13"/>
      <c r="AL64" s="4"/>
      <c r="AM64" s="27"/>
    </row>
    <row r="65" spans="1:39">
      <c r="A65" s="133"/>
      <c r="B65" s="126"/>
      <c r="C65" s="111"/>
      <c r="D65" s="15" t="s">
        <v>64</v>
      </c>
      <c r="E65" s="16" t="s">
        <v>65</v>
      </c>
      <c r="F65" s="15"/>
      <c r="G65" s="15">
        <v>6</v>
      </c>
      <c r="H65" s="15">
        <v>6</v>
      </c>
      <c r="I65" s="15">
        <v>6</v>
      </c>
      <c r="J65" s="15">
        <v>6</v>
      </c>
      <c r="K65" s="15">
        <v>6</v>
      </c>
      <c r="L65" s="15">
        <v>6</v>
      </c>
      <c r="M65" s="15">
        <v>6</v>
      </c>
      <c r="N65" s="15">
        <v>6</v>
      </c>
      <c r="O65" s="15">
        <v>6</v>
      </c>
      <c r="P65" s="15">
        <v>6</v>
      </c>
      <c r="Q65" s="15">
        <v>6</v>
      </c>
      <c r="R65" s="15">
        <v>6</v>
      </c>
      <c r="S65" s="15">
        <v>6</v>
      </c>
      <c r="T65" s="15">
        <v>6</v>
      </c>
      <c r="U65" s="15">
        <v>6</v>
      </c>
      <c r="V65" s="15">
        <v>6</v>
      </c>
      <c r="W65" s="15">
        <v>6</v>
      </c>
      <c r="X65" s="15">
        <v>6</v>
      </c>
      <c r="Y65" s="15">
        <v>6</v>
      </c>
      <c r="Z65" s="15">
        <v>6</v>
      </c>
      <c r="AA65" s="15">
        <v>6</v>
      </c>
      <c r="AB65" s="15">
        <v>6</v>
      </c>
      <c r="AC65" s="15">
        <v>6</v>
      </c>
      <c r="AD65" s="15">
        <v>6</v>
      </c>
      <c r="AE65" s="15">
        <v>6</v>
      </c>
      <c r="AF65" s="15">
        <v>6</v>
      </c>
      <c r="AG65" s="15">
        <v>6</v>
      </c>
      <c r="AH65" s="15">
        <v>6</v>
      </c>
      <c r="AI65" s="15"/>
      <c r="AJ65" s="15"/>
      <c r="AK65" s="16"/>
      <c r="AL65" s="4"/>
      <c r="AM65" s="27"/>
    </row>
    <row r="66" spans="1:39">
      <c r="A66" s="133"/>
      <c r="B66" s="126"/>
      <c r="C66" s="111"/>
      <c r="D66" s="15" t="s">
        <v>66</v>
      </c>
      <c r="E66" s="16" t="s">
        <v>67</v>
      </c>
      <c r="F66" s="15"/>
      <c r="G66" s="15">
        <v>15</v>
      </c>
      <c r="H66" s="15">
        <v>15</v>
      </c>
      <c r="I66" s="15">
        <v>15</v>
      </c>
      <c r="J66" s="15">
        <v>15</v>
      </c>
      <c r="K66" s="15">
        <v>15</v>
      </c>
      <c r="L66" s="15">
        <v>15</v>
      </c>
      <c r="M66" s="15">
        <v>15</v>
      </c>
      <c r="N66" s="15">
        <v>15</v>
      </c>
      <c r="O66" s="15">
        <v>15</v>
      </c>
      <c r="P66" s="15">
        <v>15</v>
      </c>
      <c r="Q66" s="15">
        <v>15</v>
      </c>
      <c r="R66" s="15">
        <v>15</v>
      </c>
      <c r="S66" s="15">
        <v>15</v>
      </c>
      <c r="T66" s="15">
        <v>15</v>
      </c>
      <c r="U66" s="15">
        <v>15</v>
      </c>
      <c r="V66" s="15">
        <v>15</v>
      </c>
      <c r="W66" s="15">
        <v>15</v>
      </c>
      <c r="X66" s="15">
        <v>15</v>
      </c>
      <c r="Y66" s="15">
        <v>15</v>
      </c>
      <c r="Z66" s="15">
        <v>15</v>
      </c>
      <c r="AA66" s="15">
        <v>15</v>
      </c>
      <c r="AB66" s="15">
        <v>15</v>
      </c>
      <c r="AC66" s="15">
        <v>15</v>
      </c>
      <c r="AD66" s="15">
        <v>15</v>
      </c>
      <c r="AE66" s="15">
        <v>15</v>
      </c>
      <c r="AF66" s="15">
        <v>15</v>
      </c>
      <c r="AG66" s="15">
        <v>15</v>
      </c>
      <c r="AH66" s="15">
        <v>15</v>
      </c>
      <c r="AI66" s="15"/>
      <c r="AJ66" s="15"/>
      <c r="AK66" s="16"/>
      <c r="AL66" s="4"/>
      <c r="AM66" s="27"/>
    </row>
    <row r="67" spans="1:39">
      <c r="A67" s="133"/>
      <c r="B67" s="126"/>
      <c r="C67" s="111"/>
      <c r="D67" s="15" t="s">
        <v>68</v>
      </c>
      <c r="E67" s="16" t="s">
        <v>69</v>
      </c>
      <c r="F67" s="15"/>
      <c r="G67" s="15">
        <v>60</v>
      </c>
      <c r="H67" s="15">
        <v>60</v>
      </c>
      <c r="I67" s="15">
        <v>60</v>
      </c>
      <c r="J67" s="15">
        <v>60</v>
      </c>
      <c r="K67" s="15">
        <v>60</v>
      </c>
      <c r="L67" s="15">
        <v>60</v>
      </c>
      <c r="M67" s="15">
        <v>60</v>
      </c>
      <c r="N67" s="15">
        <v>60</v>
      </c>
      <c r="O67" s="15">
        <v>60</v>
      </c>
      <c r="P67" s="15">
        <v>60</v>
      </c>
      <c r="Q67" s="15">
        <v>60</v>
      </c>
      <c r="R67" s="15">
        <v>60</v>
      </c>
      <c r="S67" s="15">
        <v>60</v>
      </c>
      <c r="T67" s="15">
        <v>60</v>
      </c>
      <c r="U67" s="15">
        <v>60</v>
      </c>
      <c r="V67" s="15">
        <v>60</v>
      </c>
      <c r="W67" s="15">
        <v>60</v>
      </c>
      <c r="X67" s="15">
        <v>60</v>
      </c>
      <c r="Y67" s="15">
        <v>60</v>
      </c>
      <c r="Z67" s="15">
        <v>60</v>
      </c>
      <c r="AA67" s="15">
        <v>60</v>
      </c>
      <c r="AB67" s="15">
        <v>60</v>
      </c>
      <c r="AC67" s="15">
        <v>60</v>
      </c>
      <c r="AD67" s="15">
        <v>60</v>
      </c>
      <c r="AE67" s="15">
        <v>60</v>
      </c>
      <c r="AF67" s="15">
        <v>60</v>
      </c>
      <c r="AG67" s="15">
        <v>60</v>
      </c>
      <c r="AH67" s="15">
        <v>60</v>
      </c>
      <c r="AI67" s="15"/>
      <c r="AJ67" s="15"/>
      <c r="AK67" s="16"/>
      <c r="AL67" s="4"/>
      <c r="AM67" s="27"/>
    </row>
    <row r="68" spans="1:39">
      <c r="A68" s="133"/>
      <c r="B68" s="126"/>
      <c r="C68" s="111"/>
      <c r="D68" s="15" t="s">
        <v>52</v>
      </c>
      <c r="E68" s="29" t="s">
        <v>70</v>
      </c>
      <c r="F68" s="15"/>
      <c r="G68" s="15">
        <v>2</v>
      </c>
      <c r="H68" s="15">
        <v>2</v>
      </c>
      <c r="I68" s="15">
        <v>2</v>
      </c>
      <c r="J68" s="15">
        <v>2</v>
      </c>
      <c r="K68" s="15">
        <v>2</v>
      </c>
      <c r="L68" s="15">
        <v>2</v>
      </c>
      <c r="M68" s="15">
        <v>2</v>
      </c>
      <c r="N68" s="15">
        <v>2</v>
      </c>
      <c r="O68" s="15">
        <v>2</v>
      </c>
      <c r="P68" s="15">
        <v>2</v>
      </c>
      <c r="Q68" s="15">
        <v>2</v>
      </c>
      <c r="R68" s="15">
        <v>2</v>
      </c>
      <c r="S68" s="15">
        <v>2</v>
      </c>
      <c r="T68" s="15">
        <v>2</v>
      </c>
      <c r="U68" s="15">
        <v>2</v>
      </c>
      <c r="V68" s="15">
        <v>2</v>
      </c>
      <c r="W68" s="15">
        <v>2</v>
      </c>
      <c r="X68" s="15">
        <v>2</v>
      </c>
      <c r="Y68" s="15">
        <v>2</v>
      </c>
      <c r="Z68" s="15">
        <v>2</v>
      </c>
      <c r="AA68" s="15">
        <v>2</v>
      </c>
      <c r="AB68" s="15">
        <v>2</v>
      </c>
      <c r="AC68" s="15">
        <v>2</v>
      </c>
      <c r="AD68" s="15">
        <v>2</v>
      </c>
      <c r="AE68" s="15">
        <v>2</v>
      </c>
      <c r="AF68" s="15">
        <v>2</v>
      </c>
      <c r="AG68" s="15">
        <v>2</v>
      </c>
      <c r="AH68" s="15">
        <v>2</v>
      </c>
      <c r="AI68" s="15"/>
      <c r="AJ68" s="15"/>
      <c r="AK68" s="16"/>
      <c r="AL68" s="4"/>
      <c r="AM68" s="27"/>
    </row>
    <row r="69" spans="1:39">
      <c r="A69" s="133"/>
      <c r="B69" s="126"/>
      <c r="C69" s="111"/>
      <c r="D69" s="15" t="s">
        <v>71</v>
      </c>
      <c r="E69" s="16" t="s">
        <v>72</v>
      </c>
      <c r="F69" s="15"/>
      <c r="G69" s="15">
        <v>40</v>
      </c>
      <c r="H69" s="15">
        <v>40</v>
      </c>
      <c r="I69" s="15">
        <v>40</v>
      </c>
      <c r="J69" s="15">
        <v>40</v>
      </c>
      <c r="K69" s="15">
        <v>40</v>
      </c>
      <c r="L69" s="15">
        <v>40</v>
      </c>
      <c r="M69" s="15">
        <v>40</v>
      </c>
      <c r="N69" s="15">
        <v>40</v>
      </c>
      <c r="O69" s="15">
        <v>40</v>
      </c>
      <c r="P69" s="15">
        <v>40</v>
      </c>
      <c r="Q69" s="15">
        <v>40</v>
      </c>
      <c r="R69" s="15">
        <v>40</v>
      </c>
      <c r="S69" s="15">
        <v>40</v>
      </c>
      <c r="T69" s="15">
        <v>40</v>
      </c>
      <c r="U69" s="15">
        <v>40</v>
      </c>
      <c r="V69" s="15">
        <v>40</v>
      </c>
      <c r="W69" s="15">
        <v>40</v>
      </c>
      <c r="X69" s="15">
        <v>40</v>
      </c>
      <c r="Y69" s="15">
        <v>40</v>
      </c>
      <c r="Z69" s="15">
        <v>40</v>
      </c>
      <c r="AA69" s="15">
        <v>40</v>
      </c>
      <c r="AB69" s="15">
        <v>40</v>
      </c>
      <c r="AC69" s="15">
        <v>40</v>
      </c>
      <c r="AD69" s="15">
        <v>40</v>
      </c>
      <c r="AE69" s="15">
        <v>40</v>
      </c>
      <c r="AF69" s="15">
        <v>40</v>
      </c>
      <c r="AG69" s="15">
        <v>40</v>
      </c>
      <c r="AH69" s="15">
        <v>40</v>
      </c>
      <c r="AI69" s="15"/>
      <c r="AJ69" s="15"/>
      <c r="AK69" s="16"/>
      <c r="AL69" s="4"/>
      <c r="AM69" s="27"/>
    </row>
    <row r="70" spans="1:39">
      <c r="A70" s="133"/>
      <c r="B70" s="126"/>
      <c r="C70" s="111"/>
      <c r="D70" s="15" t="s">
        <v>73</v>
      </c>
      <c r="E70" s="16" t="s">
        <v>74</v>
      </c>
      <c r="F70" s="15"/>
      <c r="G70" s="15">
        <v>40</v>
      </c>
      <c r="H70" s="15">
        <v>40</v>
      </c>
      <c r="I70" s="15">
        <v>40</v>
      </c>
      <c r="J70" s="15">
        <v>40</v>
      </c>
      <c r="K70" s="15">
        <v>40</v>
      </c>
      <c r="L70" s="15">
        <v>40</v>
      </c>
      <c r="M70" s="15">
        <v>40</v>
      </c>
      <c r="N70" s="15">
        <v>40</v>
      </c>
      <c r="O70" s="15">
        <v>40</v>
      </c>
      <c r="P70" s="15">
        <v>40</v>
      </c>
      <c r="Q70" s="15">
        <v>40</v>
      </c>
      <c r="R70" s="15">
        <v>40</v>
      </c>
      <c r="S70" s="15">
        <v>40</v>
      </c>
      <c r="T70" s="15">
        <v>40</v>
      </c>
      <c r="U70" s="15">
        <v>40</v>
      </c>
      <c r="V70" s="15">
        <v>40</v>
      </c>
      <c r="W70" s="15">
        <v>40</v>
      </c>
      <c r="X70" s="15">
        <v>40</v>
      </c>
      <c r="Y70" s="15">
        <v>40</v>
      </c>
      <c r="Z70" s="15">
        <v>40</v>
      </c>
      <c r="AA70" s="15">
        <v>40</v>
      </c>
      <c r="AB70" s="15">
        <v>40</v>
      </c>
      <c r="AC70" s="15">
        <v>40</v>
      </c>
      <c r="AD70" s="15">
        <v>40</v>
      </c>
      <c r="AE70" s="15">
        <v>40</v>
      </c>
      <c r="AF70" s="15">
        <v>40</v>
      </c>
      <c r="AG70" s="15">
        <v>40</v>
      </c>
      <c r="AH70" s="15">
        <v>40</v>
      </c>
      <c r="AI70" s="15"/>
      <c r="AJ70" s="15"/>
      <c r="AK70" s="16"/>
      <c r="AL70" s="4"/>
      <c r="AM70" s="27"/>
    </row>
    <row r="71" spans="1:39">
      <c r="A71" s="133"/>
      <c r="B71" s="126"/>
      <c r="C71" s="111"/>
      <c r="D71" s="15" t="s">
        <v>75</v>
      </c>
      <c r="E71" s="16" t="s">
        <v>76</v>
      </c>
      <c r="F71" s="15"/>
      <c r="G71" s="15">
        <v>80</v>
      </c>
      <c r="H71" s="15">
        <v>80</v>
      </c>
      <c r="I71" s="15">
        <v>80</v>
      </c>
      <c r="J71" s="15">
        <v>80</v>
      </c>
      <c r="K71" s="15">
        <v>80</v>
      </c>
      <c r="L71" s="15">
        <v>80</v>
      </c>
      <c r="M71" s="15">
        <v>80</v>
      </c>
      <c r="N71" s="15">
        <v>80</v>
      </c>
      <c r="O71" s="15">
        <v>80</v>
      </c>
      <c r="P71" s="15">
        <v>80</v>
      </c>
      <c r="Q71" s="15">
        <v>80</v>
      </c>
      <c r="R71" s="15">
        <v>80</v>
      </c>
      <c r="S71" s="15">
        <v>80</v>
      </c>
      <c r="T71" s="15">
        <v>80</v>
      </c>
      <c r="U71" s="15">
        <v>80</v>
      </c>
      <c r="V71" s="15">
        <v>80</v>
      </c>
      <c r="W71" s="15">
        <v>80</v>
      </c>
      <c r="X71" s="15">
        <v>80</v>
      </c>
      <c r="Y71" s="15">
        <v>80</v>
      </c>
      <c r="Z71" s="15">
        <v>80</v>
      </c>
      <c r="AA71" s="15">
        <v>80</v>
      </c>
      <c r="AB71" s="15">
        <v>80</v>
      </c>
      <c r="AC71" s="15">
        <v>80</v>
      </c>
      <c r="AD71" s="15">
        <v>80</v>
      </c>
      <c r="AE71" s="15">
        <v>80</v>
      </c>
      <c r="AF71" s="15">
        <v>80</v>
      </c>
      <c r="AG71" s="15">
        <v>80</v>
      </c>
      <c r="AH71" s="15">
        <v>80</v>
      </c>
      <c r="AI71" s="15"/>
      <c r="AJ71" s="15"/>
      <c r="AK71" s="16"/>
      <c r="AL71" s="4"/>
      <c r="AM71" s="27"/>
    </row>
    <row r="72" spans="1:39">
      <c r="A72" s="133"/>
      <c r="B72" s="126"/>
      <c r="C72" s="111"/>
      <c r="D72" s="15" t="s">
        <v>77</v>
      </c>
      <c r="E72" s="16" t="s">
        <v>78</v>
      </c>
      <c r="F72" s="15"/>
      <c r="G72" s="15">
        <v>30</v>
      </c>
      <c r="H72" s="15">
        <v>30</v>
      </c>
      <c r="I72" s="15">
        <v>30</v>
      </c>
      <c r="J72" s="15">
        <v>30</v>
      </c>
      <c r="K72" s="15">
        <v>30</v>
      </c>
      <c r="L72" s="15">
        <v>30</v>
      </c>
      <c r="M72" s="15">
        <v>30</v>
      </c>
      <c r="N72" s="15">
        <v>30</v>
      </c>
      <c r="O72" s="15">
        <v>30</v>
      </c>
      <c r="P72" s="15">
        <v>30</v>
      </c>
      <c r="Q72" s="15">
        <v>30</v>
      </c>
      <c r="R72" s="15">
        <v>30</v>
      </c>
      <c r="S72" s="15">
        <v>30</v>
      </c>
      <c r="T72" s="15">
        <v>30</v>
      </c>
      <c r="U72" s="15">
        <v>30</v>
      </c>
      <c r="V72" s="15">
        <v>30</v>
      </c>
      <c r="W72" s="15">
        <v>30</v>
      </c>
      <c r="X72" s="15">
        <v>30</v>
      </c>
      <c r="Y72" s="15">
        <v>30</v>
      </c>
      <c r="Z72" s="15">
        <v>30</v>
      </c>
      <c r="AA72" s="15">
        <v>30</v>
      </c>
      <c r="AB72" s="15">
        <v>30</v>
      </c>
      <c r="AC72" s="15">
        <v>30</v>
      </c>
      <c r="AD72" s="15">
        <v>30</v>
      </c>
      <c r="AE72" s="15">
        <v>30</v>
      </c>
      <c r="AF72" s="15">
        <v>30</v>
      </c>
      <c r="AG72" s="15">
        <v>30</v>
      </c>
      <c r="AH72" s="15">
        <v>30</v>
      </c>
      <c r="AI72" s="15"/>
      <c r="AJ72" s="15"/>
      <c r="AK72" s="16"/>
      <c r="AL72" s="4"/>
      <c r="AM72" s="27"/>
    </row>
    <row r="73" spans="1:39">
      <c r="A73" s="133"/>
      <c r="B73" s="126"/>
      <c r="C73" s="111"/>
      <c r="D73" s="113" t="s">
        <v>79</v>
      </c>
      <c r="E73" s="16" t="s">
        <v>80</v>
      </c>
      <c r="F73" s="15"/>
      <c r="G73" s="15">
        <v>2</v>
      </c>
      <c r="H73" s="15">
        <v>2</v>
      </c>
      <c r="I73" s="15">
        <v>2</v>
      </c>
      <c r="J73" s="15">
        <v>2</v>
      </c>
      <c r="K73" s="15">
        <v>2</v>
      </c>
      <c r="L73" s="15">
        <v>2</v>
      </c>
      <c r="M73" s="15">
        <v>2</v>
      </c>
      <c r="N73" s="15">
        <v>2</v>
      </c>
      <c r="O73" s="15">
        <v>2</v>
      </c>
      <c r="P73" s="15">
        <v>2</v>
      </c>
      <c r="Q73" s="15">
        <v>2</v>
      </c>
      <c r="R73" s="15">
        <v>2</v>
      </c>
      <c r="S73" s="15">
        <v>2</v>
      </c>
      <c r="T73" s="15">
        <v>2</v>
      </c>
      <c r="U73" s="15">
        <v>2</v>
      </c>
      <c r="V73" s="15">
        <v>2</v>
      </c>
      <c r="W73" s="15">
        <v>2</v>
      </c>
      <c r="X73" s="15">
        <v>2</v>
      </c>
      <c r="Y73" s="15">
        <v>2</v>
      </c>
      <c r="Z73" s="15">
        <v>2</v>
      </c>
      <c r="AA73" s="15">
        <v>2</v>
      </c>
      <c r="AB73" s="15">
        <v>2</v>
      </c>
      <c r="AC73" s="15">
        <v>2</v>
      </c>
      <c r="AD73" s="15">
        <v>2</v>
      </c>
      <c r="AE73" s="15">
        <v>2</v>
      </c>
      <c r="AF73" s="15">
        <v>2</v>
      </c>
      <c r="AG73" s="15">
        <v>2</v>
      </c>
      <c r="AH73" s="15">
        <v>2</v>
      </c>
      <c r="AI73" s="15">
        <v>2</v>
      </c>
      <c r="AJ73" s="15">
        <v>2</v>
      </c>
      <c r="AK73" s="16"/>
      <c r="AL73" s="4"/>
      <c r="AM73" s="27"/>
    </row>
    <row r="74" spans="1:39">
      <c r="A74" s="133"/>
      <c r="B74" s="127"/>
      <c r="C74" s="112"/>
      <c r="D74" s="114"/>
      <c r="E74" s="16" t="s">
        <v>81</v>
      </c>
      <c r="F74" s="15"/>
      <c r="G74" s="15">
        <v>2</v>
      </c>
      <c r="H74" s="15">
        <v>2</v>
      </c>
      <c r="I74" s="15">
        <v>2</v>
      </c>
      <c r="J74" s="15">
        <v>2</v>
      </c>
      <c r="K74" s="15">
        <v>2</v>
      </c>
      <c r="L74" s="15">
        <v>2</v>
      </c>
      <c r="M74" s="15">
        <v>2</v>
      </c>
      <c r="N74" s="15">
        <v>2</v>
      </c>
      <c r="O74" s="15">
        <v>2</v>
      </c>
      <c r="P74" s="15">
        <v>2</v>
      </c>
      <c r="Q74" s="15">
        <v>2</v>
      </c>
      <c r="R74" s="15">
        <v>2</v>
      </c>
      <c r="S74" s="15">
        <v>2</v>
      </c>
      <c r="T74" s="15">
        <v>2</v>
      </c>
      <c r="U74" s="15">
        <v>2</v>
      </c>
      <c r="V74" s="15">
        <v>2</v>
      </c>
      <c r="W74" s="15">
        <v>2</v>
      </c>
      <c r="X74" s="15">
        <v>2</v>
      </c>
      <c r="Y74" s="15">
        <v>2</v>
      </c>
      <c r="Z74" s="15">
        <v>2</v>
      </c>
      <c r="AA74" s="15">
        <v>2</v>
      </c>
      <c r="AB74" s="15">
        <v>2</v>
      </c>
      <c r="AC74" s="15">
        <v>2</v>
      </c>
      <c r="AD74" s="15">
        <v>2</v>
      </c>
      <c r="AE74" s="15">
        <v>2</v>
      </c>
      <c r="AF74" s="15">
        <v>2</v>
      </c>
      <c r="AG74" s="15">
        <v>2</v>
      </c>
      <c r="AH74" s="15">
        <v>2</v>
      </c>
      <c r="AI74" s="15">
        <v>2</v>
      </c>
      <c r="AJ74" s="15">
        <v>2</v>
      </c>
      <c r="AK74" s="16"/>
      <c r="AL74" s="4"/>
      <c r="AM74" s="27"/>
    </row>
    <row r="75" spans="1:39">
      <c r="A75" s="133"/>
      <c r="B75" s="104" t="s">
        <v>16</v>
      </c>
      <c r="C75" s="106"/>
      <c r="D75" s="33" t="s">
        <v>131</v>
      </c>
      <c r="E75" s="39" t="s">
        <v>82</v>
      </c>
      <c r="F75" s="38">
        <f t="shared" ref="F75:AH75" si="10">F10</f>
        <v>0</v>
      </c>
      <c r="G75" s="38">
        <f t="shared" si="10"/>
        <v>100</v>
      </c>
      <c r="H75" s="38">
        <f t="shared" si="10"/>
        <v>200</v>
      </c>
      <c r="I75" s="38">
        <f t="shared" si="10"/>
        <v>80</v>
      </c>
      <c r="J75" s="38">
        <f t="shared" si="10"/>
        <v>80</v>
      </c>
      <c r="K75" s="38">
        <f t="shared" si="10"/>
        <v>80</v>
      </c>
      <c r="L75" s="38">
        <f t="shared" si="10"/>
        <v>200</v>
      </c>
      <c r="M75" s="38">
        <f t="shared" si="10"/>
        <v>80</v>
      </c>
      <c r="N75" s="38">
        <f t="shared" si="10"/>
        <v>80</v>
      </c>
      <c r="O75" s="38">
        <f t="shared" si="10"/>
        <v>80</v>
      </c>
      <c r="P75" s="38">
        <f t="shared" si="10"/>
        <v>80</v>
      </c>
      <c r="Q75" s="38">
        <f t="shared" si="10"/>
        <v>80</v>
      </c>
      <c r="R75" s="38">
        <f t="shared" si="10"/>
        <v>80</v>
      </c>
      <c r="S75" s="38">
        <f t="shared" si="10"/>
        <v>80</v>
      </c>
      <c r="T75" s="38">
        <f t="shared" si="10"/>
        <v>80</v>
      </c>
      <c r="U75" s="38">
        <f t="shared" si="10"/>
        <v>80</v>
      </c>
      <c r="V75" s="38">
        <f t="shared" si="10"/>
        <v>80</v>
      </c>
      <c r="W75" s="38">
        <f t="shared" si="10"/>
        <v>50</v>
      </c>
      <c r="X75" s="38">
        <f t="shared" si="10"/>
        <v>50</v>
      </c>
      <c r="Y75" s="38">
        <f t="shared" si="10"/>
        <v>50</v>
      </c>
      <c r="Z75" s="38">
        <f t="shared" si="10"/>
        <v>50</v>
      </c>
      <c r="AA75" s="38">
        <f t="shared" si="10"/>
        <v>30</v>
      </c>
      <c r="AB75" s="38">
        <f t="shared" si="10"/>
        <v>30</v>
      </c>
      <c r="AC75" s="38">
        <f t="shared" si="10"/>
        <v>30</v>
      </c>
      <c r="AD75" s="38">
        <f t="shared" si="10"/>
        <v>30</v>
      </c>
      <c r="AE75" s="38">
        <f t="shared" si="10"/>
        <v>30</v>
      </c>
      <c r="AF75" s="38">
        <f t="shared" si="10"/>
        <v>30</v>
      </c>
      <c r="AG75" s="38">
        <f t="shared" si="10"/>
        <v>30</v>
      </c>
      <c r="AH75" s="38">
        <f t="shared" si="10"/>
        <v>30</v>
      </c>
      <c r="AI75" s="38"/>
      <c r="AJ75" s="38"/>
      <c r="AK75" s="65"/>
      <c r="AL75" s="4"/>
      <c r="AM75" s="27"/>
    </row>
    <row r="76" spans="1:39">
      <c r="A76" s="133"/>
      <c r="B76" s="126"/>
      <c r="C76" s="111"/>
      <c r="D76" s="33" t="s">
        <v>132</v>
      </c>
      <c r="E76" s="39" t="s">
        <v>83</v>
      </c>
      <c r="F76" s="38">
        <f t="shared" ref="F76:AH76" si="11">F11</f>
        <v>0</v>
      </c>
      <c r="G76" s="38">
        <f t="shared" si="11"/>
        <v>500</v>
      </c>
      <c r="H76" s="38">
        <f t="shared" si="11"/>
        <v>0</v>
      </c>
      <c r="I76" s="38">
        <f t="shared" si="11"/>
        <v>0</v>
      </c>
      <c r="J76" s="38">
        <f t="shared" si="11"/>
        <v>0</v>
      </c>
      <c r="K76" s="38">
        <f t="shared" si="11"/>
        <v>0</v>
      </c>
      <c r="L76" s="38">
        <f t="shared" si="11"/>
        <v>0</v>
      </c>
      <c r="M76" s="38">
        <f t="shared" si="11"/>
        <v>0</v>
      </c>
      <c r="N76" s="38">
        <f t="shared" si="11"/>
        <v>0</v>
      </c>
      <c r="O76" s="38">
        <f t="shared" si="11"/>
        <v>0</v>
      </c>
      <c r="P76" s="38">
        <f t="shared" si="11"/>
        <v>200</v>
      </c>
      <c r="Q76" s="38">
        <f t="shared" si="11"/>
        <v>100</v>
      </c>
      <c r="R76" s="38">
        <f t="shared" si="11"/>
        <v>0</v>
      </c>
      <c r="S76" s="38">
        <f t="shared" si="11"/>
        <v>0</v>
      </c>
      <c r="T76" s="38">
        <f t="shared" si="11"/>
        <v>0</v>
      </c>
      <c r="U76" s="38">
        <f t="shared" si="11"/>
        <v>0</v>
      </c>
      <c r="V76" s="38">
        <f t="shared" si="11"/>
        <v>0</v>
      </c>
      <c r="W76" s="38">
        <f t="shared" si="11"/>
        <v>0</v>
      </c>
      <c r="X76" s="38">
        <f t="shared" si="11"/>
        <v>0</v>
      </c>
      <c r="Y76" s="38">
        <f t="shared" si="11"/>
        <v>0</v>
      </c>
      <c r="Z76" s="38">
        <f t="shared" si="11"/>
        <v>0</v>
      </c>
      <c r="AA76" s="38">
        <f t="shared" si="11"/>
        <v>0</v>
      </c>
      <c r="AB76" s="38">
        <f t="shared" si="11"/>
        <v>0</v>
      </c>
      <c r="AC76" s="38">
        <f t="shared" si="11"/>
        <v>0</v>
      </c>
      <c r="AD76" s="38">
        <f t="shared" si="11"/>
        <v>0</v>
      </c>
      <c r="AE76" s="38">
        <f t="shared" si="11"/>
        <v>0</v>
      </c>
      <c r="AF76" s="38">
        <f t="shared" si="11"/>
        <v>0</v>
      </c>
      <c r="AG76" s="38">
        <f t="shared" si="11"/>
        <v>0</v>
      </c>
      <c r="AH76" s="38">
        <f t="shared" si="11"/>
        <v>0</v>
      </c>
      <c r="AI76" s="38"/>
      <c r="AJ76" s="38"/>
      <c r="AK76" s="65"/>
      <c r="AL76" s="4"/>
      <c r="AM76" s="27"/>
    </row>
    <row r="77" spans="1:39">
      <c r="A77" s="133"/>
      <c r="B77" s="126"/>
      <c r="C77" s="111"/>
      <c r="D77" s="33" t="s">
        <v>133</v>
      </c>
      <c r="E77" s="39" t="s">
        <v>84</v>
      </c>
      <c r="F77" s="38">
        <f t="shared" ref="F77:AH77" si="12">F12</f>
        <v>0</v>
      </c>
      <c r="G77" s="38">
        <f t="shared" si="12"/>
        <v>5</v>
      </c>
      <c r="H77" s="38">
        <f t="shared" si="12"/>
        <v>61</v>
      </c>
      <c r="I77" s="38">
        <f t="shared" si="12"/>
        <v>25</v>
      </c>
      <c r="J77" s="38">
        <f t="shared" si="12"/>
        <v>10</v>
      </c>
      <c r="K77" s="38">
        <f t="shared" si="12"/>
        <v>15</v>
      </c>
      <c r="L77" s="38">
        <f t="shared" si="12"/>
        <v>30</v>
      </c>
      <c r="M77" s="38">
        <f t="shared" si="12"/>
        <v>0</v>
      </c>
      <c r="N77" s="38">
        <f t="shared" si="12"/>
        <v>20</v>
      </c>
      <c r="O77" s="38">
        <f t="shared" si="12"/>
        <v>20</v>
      </c>
      <c r="P77" s="38">
        <f t="shared" si="12"/>
        <v>0</v>
      </c>
      <c r="Q77" s="38">
        <f t="shared" si="12"/>
        <v>0</v>
      </c>
      <c r="R77" s="38">
        <f t="shared" si="12"/>
        <v>0</v>
      </c>
      <c r="S77" s="38">
        <f t="shared" si="12"/>
        <v>20</v>
      </c>
      <c r="T77" s="38">
        <f t="shared" si="12"/>
        <v>0</v>
      </c>
      <c r="U77" s="38">
        <f t="shared" si="12"/>
        <v>30</v>
      </c>
      <c r="V77" s="38">
        <f t="shared" si="12"/>
        <v>20</v>
      </c>
      <c r="W77" s="38">
        <f t="shared" si="12"/>
        <v>0</v>
      </c>
      <c r="X77" s="38">
        <f t="shared" si="12"/>
        <v>20</v>
      </c>
      <c r="Y77" s="38">
        <f t="shared" si="12"/>
        <v>0</v>
      </c>
      <c r="Z77" s="38">
        <f t="shared" si="12"/>
        <v>0</v>
      </c>
      <c r="AA77" s="38">
        <f t="shared" si="12"/>
        <v>0</v>
      </c>
      <c r="AB77" s="38">
        <f t="shared" si="12"/>
        <v>0</v>
      </c>
      <c r="AC77" s="38">
        <f t="shared" si="12"/>
        <v>20</v>
      </c>
      <c r="AD77" s="38">
        <f t="shared" si="12"/>
        <v>0</v>
      </c>
      <c r="AE77" s="38">
        <f t="shared" si="12"/>
        <v>0</v>
      </c>
      <c r="AF77" s="38">
        <f t="shared" si="12"/>
        <v>0</v>
      </c>
      <c r="AG77" s="38">
        <f t="shared" si="12"/>
        <v>0</v>
      </c>
      <c r="AH77" s="38">
        <f t="shared" si="12"/>
        <v>20</v>
      </c>
      <c r="AI77" s="38"/>
      <c r="AJ77" s="38"/>
      <c r="AK77" s="65"/>
      <c r="AL77" s="4"/>
      <c r="AM77" s="27"/>
    </row>
    <row r="78" spans="1:39">
      <c r="A78" s="133"/>
      <c r="B78" s="127"/>
      <c r="C78" s="112"/>
      <c r="D78" s="33" t="s">
        <v>134</v>
      </c>
      <c r="E78" s="39" t="s">
        <v>85</v>
      </c>
      <c r="F78" s="38">
        <f t="shared" ref="F78:AH78" si="13">F13</f>
        <v>0</v>
      </c>
      <c r="G78" s="38">
        <f t="shared" si="13"/>
        <v>0</v>
      </c>
      <c r="H78" s="38">
        <f t="shared" si="13"/>
        <v>0</v>
      </c>
      <c r="I78" s="38">
        <f t="shared" si="13"/>
        <v>0</v>
      </c>
      <c r="J78" s="38">
        <f t="shared" si="13"/>
        <v>0</v>
      </c>
      <c r="K78" s="38">
        <f t="shared" si="13"/>
        <v>0</v>
      </c>
      <c r="L78" s="38">
        <f t="shared" si="13"/>
        <v>0</v>
      </c>
      <c r="M78" s="38">
        <f t="shared" si="13"/>
        <v>0</v>
      </c>
      <c r="N78" s="38">
        <f t="shared" si="13"/>
        <v>0</v>
      </c>
      <c r="O78" s="38">
        <f t="shared" si="13"/>
        <v>0</v>
      </c>
      <c r="P78" s="38">
        <f t="shared" si="13"/>
        <v>0</v>
      </c>
      <c r="Q78" s="38">
        <f t="shared" si="13"/>
        <v>200</v>
      </c>
      <c r="R78" s="38">
        <f t="shared" si="13"/>
        <v>0</v>
      </c>
      <c r="S78" s="38">
        <f t="shared" si="13"/>
        <v>0</v>
      </c>
      <c r="T78" s="38">
        <f t="shared" si="13"/>
        <v>0</v>
      </c>
      <c r="U78" s="38">
        <f t="shared" si="13"/>
        <v>0</v>
      </c>
      <c r="V78" s="38">
        <f t="shared" si="13"/>
        <v>0</v>
      </c>
      <c r="W78" s="38">
        <f t="shared" si="13"/>
        <v>0</v>
      </c>
      <c r="X78" s="38">
        <f t="shared" si="13"/>
        <v>0</v>
      </c>
      <c r="Y78" s="38">
        <f t="shared" si="13"/>
        <v>0</v>
      </c>
      <c r="Z78" s="38">
        <f t="shared" si="13"/>
        <v>200</v>
      </c>
      <c r="AA78" s="38">
        <f t="shared" si="13"/>
        <v>0</v>
      </c>
      <c r="AB78" s="38">
        <f t="shared" si="13"/>
        <v>0</v>
      </c>
      <c r="AC78" s="38">
        <f t="shared" si="13"/>
        <v>0</v>
      </c>
      <c r="AD78" s="38">
        <f t="shared" si="13"/>
        <v>0</v>
      </c>
      <c r="AE78" s="38">
        <f t="shared" si="13"/>
        <v>0</v>
      </c>
      <c r="AF78" s="38">
        <f t="shared" si="13"/>
        <v>0</v>
      </c>
      <c r="AG78" s="38">
        <f t="shared" si="13"/>
        <v>0</v>
      </c>
      <c r="AH78" s="38">
        <f t="shared" si="13"/>
        <v>200</v>
      </c>
      <c r="AI78" s="38"/>
      <c r="AJ78" s="38"/>
      <c r="AK78" s="65"/>
      <c r="AL78" s="4"/>
      <c r="AM78" s="27"/>
    </row>
    <row r="79" spans="1:39">
      <c r="A79" s="133"/>
      <c r="B79" s="67" t="s">
        <v>56</v>
      </c>
      <c r="C79" s="35"/>
      <c r="D79" s="35"/>
      <c r="E79" s="40"/>
      <c r="F79" s="35">
        <f>SUM(F62:F78)</f>
        <v>0</v>
      </c>
      <c r="G79" s="35">
        <f>SUM(G62:G78)</f>
        <v>942</v>
      </c>
      <c r="H79" s="35">
        <f t="shared" ref="H79:AH79" si="14">SUM(H62:H78)</f>
        <v>554</v>
      </c>
      <c r="I79" s="35">
        <f t="shared" si="14"/>
        <v>398</v>
      </c>
      <c r="J79" s="35">
        <f t="shared" si="14"/>
        <v>383</v>
      </c>
      <c r="K79" s="35">
        <f t="shared" si="14"/>
        <v>388</v>
      </c>
      <c r="L79" s="35">
        <f t="shared" si="14"/>
        <v>523</v>
      </c>
      <c r="M79" s="35">
        <f t="shared" si="14"/>
        <v>373</v>
      </c>
      <c r="N79" s="35">
        <f t="shared" si="14"/>
        <v>393</v>
      </c>
      <c r="O79" s="35">
        <f t="shared" si="14"/>
        <v>393</v>
      </c>
      <c r="P79" s="35">
        <f t="shared" si="14"/>
        <v>573</v>
      </c>
      <c r="Q79" s="35">
        <f t="shared" si="14"/>
        <v>673</v>
      </c>
      <c r="R79" s="35">
        <f t="shared" si="14"/>
        <v>373</v>
      </c>
      <c r="S79" s="35">
        <f t="shared" si="14"/>
        <v>393</v>
      </c>
      <c r="T79" s="35">
        <f t="shared" si="14"/>
        <v>373</v>
      </c>
      <c r="U79" s="35">
        <f t="shared" si="14"/>
        <v>403</v>
      </c>
      <c r="V79" s="35">
        <f t="shared" si="14"/>
        <v>393</v>
      </c>
      <c r="W79" s="35">
        <f t="shared" si="14"/>
        <v>343</v>
      </c>
      <c r="X79" s="35">
        <f t="shared" si="14"/>
        <v>363</v>
      </c>
      <c r="Y79" s="35">
        <f t="shared" si="14"/>
        <v>343</v>
      </c>
      <c r="Z79" s="35">
        <f t="shared" si="14"/>
        <v>543</v>
      </c>
      <c r="AA79" s="35">
        <f t="shared" si="14"/>
        <v>323</v>
      </c>
      <c r="AB79" s="35">
        <f t="shared" si="14"/>
        <v>323</v>
      </c>
      <c r="AC79" s="35">
        <f t="shared" si="14"/>
        <v>343</v>
      </c>
      <c r="AD79" s="35">
        <f t="shared" si="14"/>
        <v>323</v>
      </c>
      <c r="AE79" s="35">
        <f t="shared" si="14"/>
        <v>323</v>
      </c>
      <c r="AF79" s="35">
        <f t="shared" si="14"/>
        <v>317</v>
      </c>
      <c r="AG79" s="35">
        <f t="shared" si="14"/>
        <v>317</v>
      </c>
      <c r="AH79" s="35">
        <f t="shared" si="14"/>
        <v>537</v>
      </c>
      <c r="AI79" s="35"/>
      <c r="AJ79" s="35"/>
      <c r="AK79" s="73"/>
      <c r="AL79" s="4"/>
      <c r="AM79" s="27"/>
    </row>
    <row r="80" spans="1:39">
      <c r="A80" s="133"/>
      <c r="B80" s="67" t="s">
        <v>58</v>
      </c>
      <c r="C80" s="35"/>
      <c r="D80" s="35"/>
      <c r="E80" s="40"/>
      <c r="F80" s="35">
        <v>0</v>
      </c>
      <c r="G80" s="35">
        <f t="shared" ref="G80:AH80" si="15">G61-G79</f>
        <v>-13</v>
      </c>
      <c r="H80" s="35">
        <f t="shared" si="15"/>
        <v>7</v>
      </c>
      <c r="I80" s="35">
        <f t="shared" si="15"/>
        <v>7</v>
      </c>
      <c r="J80" s="35">
        <f t="shared" si="15"/>
        <v>7</v>
      </c>
      <c r="K80" s="35">
        <f t="shared" si="15"/>
        <v>7</v>
      </c>
      <c r="L80" s="35">
        <f t="shared" si="15"/>
        <v>7</v>
      </c>
      <c r="M80" s="35">
        <f t="shared" si="15"/>
        <v>7</v>
      </c>
      <c r="N80" s="35">
        <f t="shared" si="15"/>
        <v>7</v>
      </c>
      <c r="O80" s="35">
        <f t="shared" si="15"/>
        <v>7</v>
      </c>
      <c r="P80" s="35">
        <f t="shared" si="15"/>
        <v>7</v>
      </c>
      <c r="Q80" s="35">
        <f t="shared" si="15"/>
        <v>7</v>
      </c>
      <c r="R80" s="35">
        <f t="shared" si="15"/>
        <v>7</v>
      </c>
      <c r="S80" s="35">
        <f t="shared" si="15"/>
        <v>7</v>
      </c>
      <c r="T80" s="35">
        <f t="shared" si="15"/>
        <v>7</v>
      </c>
      <c r="U80" s="35">
        <f t="shared" si="15"/>
        <v>7</v>
      </c>
      <c r="V80" s="35">
        <f t="shared" si="15"/>
        <v>7</v>
      </c>
      <c r="W80" s="35">
        <f t="shared" si="15"/>
        <v>7</v>
      </c>
      <c r="X80" s="35">
        <f t="shared" si="15"/>
        <v>7</v>
      </c>
      <c r="Y80" s="35">
        <f t="shared" si="15"/>
        <v>7</v>
      </c>
      <c r="Z80" s="35">
        <f t="shared" si="15"/>
        <v>7</v>
      </c>
      <c r="AA80" s="35">
        <f t="shared" si="15"/>
        <v>7</v>
      </c>
      <c r="AB80" s="35">
        <f t="shared" si="15"/>
        <v>7</v>
      </c>
      <c r="AC80" s="35">
        <f t="shared" si="15"/>
        <v>7</v>
      </c>
      <c r="AD80" s="35">
        <f t="shared" si="15"/>
        <v>7</v>
      </c>
      <c r="AE80" s="35">
        <f t="shared" si="15"/>
        <v>7</v>
      </c>
      <c r="AF80" s="35">
        <f t="shared" si="15"/>
        <v>13</v>
      </c>
      <c r="AG80" s="35">
        <f t="shared" si="15"/>
        <v>13</v>
      </c>
      <c r="AH80" s="35">
        <f t="shared" si="15"/>
        <v>13</v>
      </c>
      <c r="AI80" s="35"/>
      <c r="AJ80" s="35"/>
      <c r="AK80" s="73"/>
      <c r="AL80" s="4"/>
      <c r="AM80" s="27"/>
    </row>
    <row r="81" spans="1:39" ht="19.5" thickBot="1">
      <c r="A81" s="124"/>
      <c r="B81" s="61" t="s">
        <v>59</v>
      </c>
      <c r="C81" s="41"/>
      <c r="D81" s="41"/>
      <c r="E81" s="42"/>
      <c r="F81" s="41">
        <v>0</v>
      </c>
      <c r="G81" s="41">
        <f>F81+G80</f>
        <v>-13</v>
      </c>
      <c r="H81" s="41">
        <f t="shared" ref="H81:AH81" si="16">G81+H80</f>
        <v>-6</v>
      </c>
      <c r="I81" s="41">
        <f t="shared" si="16"/>
        <v>1</v>
      </c>
      <c r="J81" s="41">
        <f t="shared" si="16"/>
        <v>8</v>
      </c>
      <c r="K81" s="41">
        <f t="shared" si="16"/>
        <v>15</v>
      </c>
      <c r="L81" s="41">
        <f t="shared" si="16"/>
        <v>22</v>
      </c>
      <c r="M81" s="41">
        <f t="shared" si="16"/>
        <v>29</v>
      </c>
      <c r="N81" s="41">
        <f t="shared" si="16"/>
        <v>36</v>
      </c>
      <c r="O81" s="41">
        <f t="shared" si="16"/>
        <v>43</v>
      </c>
      <c r="P81" s="41">
        <f t="shared" si="16"/>
        <v>50</v>
      </c>
      <c r="Q81" s="41">
        <f t="shared" si="16"/>
        <v>57</v>
      </c>
      <c r="R81" s="41">
        <f t="shared" si="16"/>
        <v>64</v>
      </c>
      <c r="S81" s="41">
        <f t="shared" si="16"/>
        <v>71</v>
      </c>
      <c r="T81" s="41">
        <f t="shared" si="16"/>
        <v>78</v>
      </c>
      <c r="U81" s="41">
        <f t="shared" si="16"/>
        <v>85</v>
      </c>
      <c r="V81" s="41">
        <f t="shared" si="16"/>
        <v>92</v>
      </c>
      <c r="W81" s="41">
        <f t="shared" si="16"/>
        <v>99</v>
      </c>
      <c r="X81" s="41">
        <f t="shared" si="16"/>
        <v>106</v>
      </c>
      <c r="Y81" s="41">
        <f t="shared" si="16"/>
        <v>113</v>
      </c>
      <c r="Z81" s="41">
        <f t="shared" si="16"/>
        <v>120</v>
      </c>
      <c r="AA81" s="41">
        <f t="shared" si="16"/>
        <v>127</v>
      </c>
      <c r="AB81" s="41">
        <f t="shared" si="16"/>
        <v>134</v>
      </c>
      <c r="AC81" s="41">
        <f t="shared" si="16"/>
        <v>141</v>
      </c>
      <c r="AD81" s="41">
        <f t="shared" si="16"/>
        <v>148</v>
      </c>
      <c r="AE81" s="41">
        <f t="shared" si="16"/>
        <v>155</v>
      </c>
      <c r="AF81" s="41">
        <f t="shared" si="16"/>
        <v>168</v>
      </c>
      <c r="AG81" s="41">
        <f t="shared" si="16"/>
        <v>181</v>
      </c>
      <c r="AH81" s="41">
        <f t="shared" si="16"/>
        <v>194</v>
      </c>
      <c r="AI81" s="41"/>
      <c r="AJ81" s="41"/>
      <c r="AK81" s="62"/>
      <c r="AL81" s="4"/>
      <c r="AM81" s="27"/>
    </row>
    <row r="82" spans="1:39">
      <c r="A82" s="101" t="s">
        <v>86</v>
      </c>
      <c r="B82" s="59" t="s">
        <v>87</v>
      </c>
      <c r="C82" s="47"/>
      <c r="D82" s="47"/>
      <c r="E82" s="48"/>
      <c r="F82" s="47">
        <f t="shared" ref="F82:AH82" si="17">F58+F80</f>
        <v>0</v>
      </c>
      <c r="G82" s="47">
        <f t="shared" si="17"/>
        <v>-965</v>
      </c>
      <c r="H82" s="47">
        <f t="shared" si="17"/>
        <v>-154</v>
      </c>
      <c r="I82" s="47">
        <f t="shared" si="17"/>
        <v>-150</v>
      </c>
      <c r="J82" s="47">
        <f t="shared" si="17"/>
        <v>-135</v>
      </c>
      <c r="K82" s="47">
        <f t="shared" si="17"/>
        <v>-48</v>
      </c>
      <c r="L82" s="47">
        <f t="shared" si="17"/>
        <v>15</v>
      </c>
      <c r="M82" s="47">
        <f t="shared" si="17"/>
        <v>-35</v>
      </c>
      <c r="N82" s="47">
        <f t="shared" si="17"/>
        <v>35</v>
      </c>
      <c r="O82" s="47">
        <f t="shared" si="17"/>
        <v>35</v>
      </c>
      <c r="P82" s="47">
        <f t="shared" si="17"/>
        <v>355</v>
      </c>
      <c r="Q82" s="47">
        <f t="shared" si="17"/>
        <v>-245</v>
      </c>
      <c r="R82" s="47">
        <f t="shared" si="17"/>
        <v>55</v>
      </c>
      <c r="S82" s="47">
        <f t="shared" si="17"/>
        <v>35</v>
      </c>
      <c r="T82" s="47">
        <f t="shared" si="17"/>
        <v>55</v>
      </c>
      <c r="U82" s="47">
        <f t="shared" si="17"/>
        <v>-44</v>
      </c>
      <c r="V82" s="47">
        <f t="shared" si="17"/>
        <v>-34</v>
      </c>
      <c r="W82" s="47">
        <f t="shared" si="17"/>
        <v>80</v>
      </c>
      <c r="X82" s="47">
        <f t="shared" si="17"/>
        <v>-30</v>
      </c>
      <c r="Y82" s="47">
        <f t="shared" si="17"/>
        <v>-10</v>
      </c>
      <c r="Z82" s="47">
        <f t="shared" si="17"/>
        <v>2290</v>
      </c>
      <c r="AA82" s="47">
        <f t="shared" si="17"/>
        <v>-157</v>
      </c>
      <c r="AB82" s="47">
        <f t="shared" si="17"/>
        <v>-157</v>
      </c>
      <c r="AC82" s="47">
        <f t="shared" si="17"/>
        <v>-177</v>
      </c>
      <c r="AD82" s="47">
        <f t="shared" si="17"/>
        <v>-157</v>
      </c>
      <c r="AE82" s="47">
        <f t="shared" si="17"/>
        <v>-157</v>
      </c>
      <c r="AF82" s="47">
        <f t="shared" si="17"/>
        <v>-146</v>
      </c>
      <c r="AG82" s="47">
        <f t="shared" si="17"/>
        <v>-146</v>
      </c>
      <c r="AH82" s="47">
        <f t="shared" si="17"/>
        <v>-366</v>
      </c>
      <c r="AI82" s="47"/>
      <c r="AJ82" s="47"/>
      <c r="AK82" s="60"/>
      <c r="AL82" s="4"/>
      <c r="AM82" s="27"/>
    </row>
    <row r="83" spans="1:39" ht="19.5" thickBot="1">
      <c r="A83" s="124"/>
      <c r="B83" s="61" t="s">
        <v>88</v>
      </c>
      <c r="C83" s="41"/>
      <c r="D83" s="41"/>
      <c r="E83" s="49"/>
      <c r="F83" s="41">
        <f t="shared" ref="F83:AH83" si="18">F59+F81</f>
        <v>1608</v>
      </c>
      <c r="G83" s="41">
        <f t="shared" si="18"/>
        <v>643</v>
      </c>
      <c r="H83" s="41">
        <f t="shared" si="18"/>
        <v>489</v>
      </c>
      <c r="I83" s="41">
        <f t="shared" si="18"/>
        <v>339</v>
      </c>
      <c r="J83" s="41">
        <f t="shared" si="18"/>
        <v>204</v>
      </c>
      <c r="K83" s="41">
        <f t="shared" si="18"/>
        <v>156</v>
      </c>
      <c r="L83" s="41">
        <f t="shared" si="18"/>
        <v>171</v>
      </c>
      <c r="M83" s="41">
        <f t="shared" si="18"/>
        <v>136</v>
      </c>
      <c r="N83" s="41">
        <f t="shared" si="18"/>
        <v>171</v>
      </c>
      <c r="O83" s="41">
        <f t="shared" si="18"/>
        <v>206</v>
      </c>
      <c r="P83" s="41">
        <f t="shared" si="18"/>
        <v>561</v>
      </c>
      <c r="Q83" s="41">
        <f t="shared" si="18"/>
        <v>316</v>
      </c>
      <c r="R83" s="41">
        <f t="shared" si="18"/>
        <v>371</v>
      </c>
      <c r="S83" s="41">
        <f t="shared" si="18"/>
        <v>406</v>
      </c>
      <c r="T83" s="41">
        <f t="shared" si="18"/>
        <v>461</v>
      </c>
      <c r="U83" s="41">
        <f t="shared" si="18"/>
        <v>417</v>
      </c>
      <c r="V83" s="41">
        <f t="shared" si="18"/>
        <v>383</v>
      </c>
      <c r="W83" s="41">
        <f t="shared" si="18"/>
        <v>463</v>
      </c>
      <c r="X83" s="41">
        <f t="shared" si="18"/>
        <v>433</v>
      </c>
      <c r="Y83" s="41">
        <f t="shared" si="18"/>
        <v>423</v>
      </c>
      <c r="Z83" s="41">
        <f t="shared" si="18"/>
        <v>2713</v>
      </c>
      <c r="AA83" s="41">
        <f t="shared" si="18"/>
        <v>2556</v>
      </c>
      <c r="AB83" s="41">
        <f t="shared" si="18"/>
        <v>2399</v>
      </c>
      <c r="AC83" s="41">
        <f t="shared" si="18"/>
        <v>2222</v>
      </c>
      <c r="AD83" s="41">
        <f t="shared" si="18"/>
        <v>2065</v>
      </c>
      <c r="AE83" s="41">
        <f t="shared" si="18"/>
        <v>1908</v>
      </c>
      <c r="AF83" s="41">
        <f t="shared" si="18"/>
        <v>1762</v>
      </c>
      <c r="AG83" s="41">
        <f t="shared" si="18"/>
        <v>1616</v>
      </c>
      <c r="AH83" s="41">
        <f t="shared" si="18"/>
        <v>1250</v>
      </c>
      <c r="AI83" s="41"/>
      <c r="AJ83" s="41"/>
      <c r="AK83" s="62"/>
    </row>
    <row r="87" spans="1:39" ht="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row>
    <row r="88" spans="1:39">
      <c r="F88" s="53"/>
    </row>
    <row r="90" spans="1:39" ht="24">
      <c r="F90" s="54" t="s">
        <v>145</v>
      </c>
    </row>
    <row r="91" spans="1:39" ht="19.5" thickBot="1"/>
    <row r="92" spans="1:39" ht="19.5" thickBot="1">
      <c r="F92" s="91" t="s">
        <v>89</v>
      </c>
      <c r="G92" s="92">
        <f t="shared" ref="G92:AK92" si="19">G1</f>
        <v>2025</v>
      </c>
      <c r="H92" s="92">
        <f t="shared" si="19"/>
        <v>2026</v>
      </c>
      <c r="I92" s="92">
        <f t="shared" si="19"/>
        <v>2027</v>
      </c>
      <c r="J92" s="92">
        <f t="shared" si="19"/>
        <v>2028</v>
      </c>
      <c r="K92" s="92">
        <f t="shared" si="19"/>
        <v>2029</v>
      </c>
      <c r="L92" s="92">
        <f t="shared" si="19"/>
        <v>2030</v>
      </c>
      <c r="M92" s="92">
        <f t="shared" si="19"/>
        <v>2031</v>
      </c>
      <c r="N92" s="92">
        <f t="shared" si="19"/>
        <v>2032</v>
      </c>
      <c r="O92" s="92">
        <f t="shared" si="19"/>
        <v>2033</v>
      </c>
      <c r="P92" s="92">
        <f t="shared" si="19"/>
        <v>2034</v>
      </c>
      <c r="Q92" s="92">
        <f t="shared" si="19"/>
        <v>2035</v>
      </c>
      <c r="R92" s="92">
        <f t="shared" si="19"/>
        <v>2036</v>
      </c>
      <c r="S92" s="92">
        <f t="shared" si="19"/>
        <v>2037</v>
      </c>
      <c r="T92" s="92">
        <f t="shared" si="19"/>
        <v>2038</v>
      </c>
      <c r="U92" s="92">
        <f t="shared" si="19"/>
        <v>2039</v>
      </c>
      <c r="V92" s="92">
        <f t="shared" si="19"/>
        <v>2040</v>
      </c>
      <c r="W92" s="92">
        <f t="shared" si="19"/>
        <v>2041</v>
      </c>
      <c r="X92" s="92">
        <f t="shared" si="19"/>
        <v>2042</v>
      </c>
      <c r="Y92" s="92">
        <f t="shared" si="19"/>
        <v>2043</v>
      </c>
      <c r="Z92" s="92">
        <f t="shared" si="19"/>
        <v>2044</v>
      </c>
      <c r="AA92" s="92">
        <f t="shared" si="19"/>
        <v>2045</v>
      </c>
      <c r="AB92" s="92">
        <f t="shared" si="19"/>
        <v>2046</v>
      </c>
      <c r="AC92" s="92">
        <f t="shared" si="19"/>
        <v>2047</v>
      </c>
      <c r="AD92" s="92">
        <f t="shared" si="19"/>
        <v>2048</v>
      </c>
      <c r="AE92" s="92">
        <f t="shared" si="19"/>
        <v>2049</v>
      </c>
      <c r="AF92" s="92">
        <f t="shared" si="19"/>
        <v>2050</v>
      </c>
      <c r="AG92" s="92">
        <f t="shared" si="19"/>
        <v>2051</v>
      </c>
      <c r="AH92" s="92">
        <f t="shared" si="19"/>
        <v>2052</v>
      </c>
      <c r="AI92" s="92">
        <f t="shared" si="19"/>
        <v>2053</v>
      </c>
      <c r="AJ92" s="92">
        <f t="shared" si="19"/>
        <v>2054</v>
      </c>
      <c r="AK92" s="93">
        <f t="shared" si="19"/>
        <v>2055</v>
      </c>
    </row>
    <row r="93" spans="1:39">
      <c r="F93" s="87" t="s">
        <v>93</v>
      </c>
      <c r="G93" s="56">
        <f t="shared" ref="G93:AK93" si="20">G113+G133</f>
        <v>2113</v>
      </c>
      <c r="H93" s="57" t="e">
        <f t="shared" si="20"/>
        <v>#N/A</v>
      </c>
      <c r="I93" s="57" t="e">
        <f t="shared" si="20"/>
        <v>#N/A</v>
      </c>
      <c r="J93" s="57" t="e">
        <f t="shared" si="20"/>
        <v>#N/A</v>
      </c>
      <c r="K93" s="57" t="e">
        <f t="shared" si="20"/>
        <v>#N/A</v>
      </c>
      <c r="L93" s="57" t="e">
        <f t="shared" si="20"/>
        <v>#N/A</v>
      </c>
      <c r="M93" s="57" t="e">
        <f t="shared" si="20"/>
        <v>#N/A</v>
      </c>
      <c r="N93" s="57" t="e">
        <f t="shared" si="20"/>
        <v>#N/A</v>
      </c>
      <c r="O93" s="57" t="e">
        <f t="shared" si="20"/>
        <v>#N/A</v>
      </c>
      <c r="P93" s="57" t="e">
        <f t="shared" si="20"/>
        <v>#N/A</v>
      </c>
      <c r="Q93" s="57" t="e">
        <f t="shared" si="20"/>
        <v>#N/A</v>
      </c>
      <c r="R93" s="57" t="e">
        <f t="shared" si="20"/>
        <v>#N/A</v>
      </c>
      <c r="S93" s="57" t="e">
        <f t="shared" si="20"/>
        <v>#N/A</v>
      </c>
      <c r="T93" s="57" t="e">
        <f t="shared" si="20"/>
        <v>#N/A</v>
      </c>
      <c r="U93" s="57" t="e">
        <f t="shared" si="20"/>
        <v>#N/A</v>
      </c>
      <c r="V93" s="57" t="e">
        <f t="shared" si="20"/>
        <v>#N/A</v>
      </c>
      <c r="W93" s="57" t="e">
        <f t="shared" si="20"/>
        <v>#N/A</v>
      </c>
      <c r="X93" s="57" t="e">
        <f t="shared" si="20"/>
        <v>#N/A</v>
      </c>
      <c r="Y93" s="57" t="e">
        <f t="shared" si="20"/>
        <v>#N/A</v>
      </c>
      <c r="Z93" s="57" t="e">
        <f t="shared" si="20"/>
        <v>#N/A</v>
      </c>
      <c r="AA93" s="57" t="e">
        <f t="shared" si="20"/>
        <v>#N/A</v>
      </c>
      <c r="AB93" s="57" t="e">
        <f t="shared" si="20"/>
        <v>#N/A</v>
      </c>
      <c r="AC93" s="57" t="e">
        <f t="shared" si="20"/>
        <v>#N/A</v>
      </c>
      <c r="AD93" s="57" t="e">
        <f t="shared" si="20"/>
        <v>#N/A</v>
      </c>
      <c r="AE93" s="57" t="e">
        <f t="shared" si="20"/>
        <v>#N/A</v>
      </c>
      <c r="AF93" s="57" t="e">
        <f t="shared" si="20"/>
        <v>#N/A</v>
      </c>
      <c r="AG93" s="57" t="e">
        <f t="shared" si="20"/>
        <v>#N/A</v>
      </c>
      <c r="AH93" s="57" t="e">
        <f t="shared" si="20"/>
        <v>#N/A</v>
      </c>
      <c r="AI93" s="57" t="e">
        <f t="shared" si="20"/>
        <v>#N/A</v>
      </c>
      <c r="AJ93" s="57" t="e">
        <f t="shared" si="20"/>
        <v>#N/A</v>
      </c>
      <c r="AK93" s="58" t="e">
        <f t="shared" si="20"/>
        <v>#N/A</v>
      </c>
    </row>
    <row r="94" spans="1:39">
      <c r="F94" s="55" t="s">
        <v>94</v>
      </c>
      <c r="G94" s="56">
        <f t="shared" ref="G94:AK94" si="21">G114+G134</f>
        <v>1789</v>
      </c>
      <c r="H94" s="57" t="e">
        <f t="shared" si="21"/>
        <v>#N/A</v>
      </c>
      <c r="I94" s="57" t="e">
        <f t="shared" si="21"/>
        <v>#N/A</v>
      </c>
      <c r="J94" s="57" t="e">
        <f t="shared" si="21"/>
        <v>#N/A</v>
      </c>
      <c r="K94" s="57" t="e">
        <f t="shared" si="21"/>
        <v>#N/A</v>
      </c>
      <c r="L94" s="57" t="e">
        <f t="shared" si="21"/>
        <v>#N/A</v>
      </c>
      <c r="M94" s="57" t="e">
        <f t="shared" si="21"/>
        <v>#N/A</v>
      </c>
      <c r="N94" s="57" t="e">
        <f t="shared" si="21"/>
        <v>#N/A</v>
      </c>
      <c r="O94" s="57" t="e">
        <f t="shared" si="21"/>
        <v>#N/A</v>
      </c>
      <c r="P94" s="57" t="e">
        <f t="shared" si="21"/>
        <v>#N/A</v>
      </c>
      <c r="Q94" s="57" t="e">
        <f t="shared" si="21"/>
        <v>#N/A</v>
      </c>
      <c r="R94" s="57" t="e">
        <f t="shared" si="21"/>
        <v>#N/A</v>
      </c>
      <c r="S94" s="57" t="e">
        <f t="shared" si="21"/>
        <v>#N/A</v>
      </c>
      <c r="T94" s="57" t="e">
        <f t="shared" si="21"/>
        <v>#N/A</v>
      </c>
      <c r="U94" s="57" t="e">
        <f t="shared" si="21"/>
        <v>#N/A</v>
      </c>
      <c r="V94" s="57" t="e">
        <f t="shared" si="21"/>
        <v>#N/A</v>
      </c>
      <c r="W94" s="57" t="e">
        <f t="shared" si="21"/>
        <v>#N/A</v>
      </c>
      <c r="X94" s="57" t="e">
        <f t="shared" si="21"/>
        <v>#N/A</v>
      </c>
      <c r="Y94" s="57" t="e">
        <f t="shared" si="21"/>
        <v>#N/A</v>
      </c>
      <c r="Z94" s="57" t="e">
        <f t="shared" si="21"/>
        <v>#N/A</v>
      </c>
      <c r="AA94" s="57" t="e">
        <f t="shared" si="21"/>
        <v>#N/A</v>
      </c>
      <c r="AB94" s="57" t="e">
        <f t="shared" si="21"/>
        <v>#N/A</v>
      </c>
      <c r="AC94" s="57" t="e">
        <f t="shared" si="21"/>
        <v>#N/A</v>
      </c>
      <c r="AD94" s="57" t="e">
        <f t="shared" si="21"/>
        <v>#N/A</v>
      </c>
      <c r="AE94" s="57" t="e">
        <f t="shared" si="21"/>
        <v>#N/A</v>
      </c>
      <c r="AF94" s="57" t="e">
        <f t="shared" si="21"/>
        <v>#N/A</v>
      </c>
      <c r="AG94" s="57" t="e">
        <f t="shared" si="21"/>
        <v>#N/A</v>
      </c>
      <c r="AH94" s="57" t="e">
        <f t="shared" si="21"/>
        <v>#N/A</v>
      </c>
      <c r="AI94" s="57" t="e">
        <f t="shared" si="21"/>
        <v>#N/A</v>
      </c>
      <c r="AJ94" s="57" t="e">
        <f t="shared" si="21"/>
        <v>#N/A</v>
      </c>
      <c r="AK94" s="58" t="e">
        <f t="shared" si="21"/>
        <v>#N/A</v>
      </c>
    </row>
    <row r="95" spans="1:39">
      <c r="F95" s="55" t="s">
        <v>95</v>
      </c>
      <c r="G95" s="56">
        <f t="shared" ref="G95:AK95" si="22">G115+G135</f>
        <v>1813</v>
      </c>
      <c r="H95" s="57" t="e">
        <f t="shared" si="22"/>
        <v>#N/A</v>
      </c>
      <c r="I95" s="57" t="e">
        <f t="shared" si="22"/>
        <v>#N/A</v>
      </c>
      <c r="J95" s="57" t="e">
        <f t="shared" si="22"/>
        <v>#N/A</v>
      </c>
      <c r="K95" s="57" t="e">
        <f t="shared" si="22"/>
        <v>#N/A</v>
      </c>
      <c r="L95" s="57" t="e">
        <f t="shared" si="22"/>
        <v>#N/A</v>
      </c>
      <c r="M95" s="57" t="e">
        <f t="shared" si="22"/>
        <v>#N/A</v>
      </c>
      <c r="N95" s="57" t="e">
        <f t="shared" si="22"/>
        <v>#N/A</v>
      </c>
      <c r="O95" s="57" t="e">
        <f t="shared" si="22"/>
        <v>#N/A</v>
      </c>
      <c r="P95" s="57" t="e">
        <f t="shared" si="22"/>
        <v>#N/A</v>
      </c>
      <c r="Q95" s="57" t="e">
        <f t="shared" si="22"/>
        <v>#N/A</v>
      </c>
      <c r="R95" s="57" t="e">
        <f t="shared" si="22"/>
        <v>#N/A</v>
      </c>
      <c r="S95" s="57" t="e">
        <f t="shared" si="22"/>
        <v>#N/A</v>
      </c>
      <c r="T95" s="57" t="e">
        <f t="shared" si="22"/>
        <v>#N/A</v>
      </c>
      <c r="U95" s="57" t="e">
        <f t="shared" si="22"/>
        <v>#N/A</v>
      </c>
      <c r="V95" s="57" t="e">
        <f t="shared" si="22"/>
        <v>#N/A</v>
      </c>
      <c r="W95" s="57" t="e">
        <f t="shared" si="22"/>
        <v>#N/A</v>
      </c>
      <c r="X95" s="57" t="e">
        <f t="shared" si="22"/>
        <v>#N/A</v>
      </c>
      <c r="Y95" s="57" t="e">
        <f t="shared" si="22"/>
        <v>#N/A</v>
      </c>
      <c r="Z95" s="57" t="e">
        <f t="shared" si="22"/>
        <v>#N/A</v>
      </c>
      <c r="AA95" s="57" t="e">
        <f t="shared" si="22"/>
        <v>#N/A</v>
      </c>
      <c r="AB95" s="57" t="e">
        <f t="shared" si="22"/>
        <v>#N/A</v>
      </c>
      <c r="AC95" s="57" t="e">
        <f t="shared" si="22"/>
        <v>#N/A</v>
      </c>
      <c r="AD95" s="57" t="e">
        <f t="shared" si="22"/>
        <v>#N/A</v>
      </c>
      <c r="AE95" s="57" t="e">
        <f t="shared" si="22"/>
        <v>#N/A</v>
      </c>
      <c r="AF95" s="57" t="e">
        <f t="shared" si="22"/>
        <v>#N/A</v>
      </c>
      <c r="AG95" s="57" t="e">
        <f t="shared" si="22"/>
        <v>#N/A</v>
      </c>
      <c r="AH95" s="57" t="e">
        <f t="shared" si="22"/>
        <v>#N/A</v>
      </c>
      <c r="AI95" s="57" t="e">
        <f t="shared" si="22"/>
        <v>#N/A</v>
      </c>
      <c r="AJ95" s="57" t="e">
        <f t="shared" si="22"/>
        <v>#N/A</v>
      </c>
      <c r="AK95" s="58" t="e">
        <f t="shared" si="22"/>
        <v>#N/A</v>
      </c>
    </row>
    <row r="96" spans="1:39">
      <c r="F96" s="55" t="s">
        <v>96</v>
      </c>
      <c r="G96" s="56">
        <f t="shared" ref="G96:AK96" si="23">G116+G136</f>
        <v>1767</v>
      </c>
      <c r="H96" s="57" t="e">
        <f t="shared" si="23"/>
        <v>#N/A</v>
      </c>
      <c r="I96" s="57" t="e">
        <f t="shared" si="23"/>
        <v>#N/A</v>
      </c>
      <c r="J96" s="57" t="e">
        <f t="shared" si="23"/>
        <v>#N/A</v>
      </c>
      <c r="K96" s="57" t="e">
        <f t="shared" si="23"/>
        <v>#N/A</v>
      </c>
      <c r="L96" s="57" t="e">
        <f t="shared" si="23"/>
        <v>#N/A</v>
      </c>
      <c r="M96" s="57" t="e">
        <f t="shared" si="23"/>
        <v>#N/A</v>
      </c>
      <c r="N96" s="57" t="e">
        <f t="shared" si="23"/>
        <v>#N/A</v>
      </c>
      <c r="O96" s="57" t="e">
        <f t="shared" si="23"/>
        <v>#N/A</v>
      </c>
      <c r="P96" s="57" t="e">
        <f t="shared" si="23"/>
        <v>#N/A</v>
      </c>
      <c r="Q96" s="57" t="e">
        <f t="shared" si="23"/>
        <v>#N/A</v>
      </c>
      <c r="R96" s="57" t="e">
        <f t="shared" si="23"/>
        <v>#N/A</v>
      </c>
      <c r="S96" s="57" t="e">
        <f t="shared" si="23"/>
        <v>#N/A</v>
      </c>
      <c r="T96" s="57" t="e">
        <f t="shared" si="23"/>
        <v>#N/A</v>
      </c>
      <c r="U96" s="57" t="e">
        <f t="shared" si="23"/>
        <v>#N/A</v>
      </c>
      <c r="V96" s="57" t="e">
        <f t="shared" si="23"/>
        <v>#N/A</v>
      </c>
      <c r="W96" s="57" t="e">
        <f t="shared" si="23"/>
        <v>#N/A</v>
      </c>
      <c r="X96" s="57" t="e">
        <f t="shared" si="23"/>
        <v>#N/A</v>
      </c>
      <c r="Y96" s="57" t="e">
        <f t="shared" si="23"/>
        <v>#N/A</v>
      </c>
      <c r="Z96" s="57" t="e">
        <f t="shared" si="23"/>
        <v>#N/A</v>
      </c>
      <c r="AA96" s="57" t="e">
        <f t="shared" si="23"/>
        <v>#N/A</v>
      </c>
      <c r="AB96" s="57" t="e">
        <f t="shared" si="23"/>
        <v>#N/A</v>
      </c>
      <c r="AC96" s="57" t="e">
        <f t="shared" si="23"/>
        <v>#N/A</v>
      </c>
      <c r="AD96" s="57" t="e">
        <f t="shared" si="23"/>
        <v>#N/A</v>
      </c>
      <c r="AE96" s="57" t="e">
        <f t="shared" si="23"/>
        <v>#N/A</v>
      </c>
      <c r="AF96" s="57" t="e">
        <f t="shared" si="23"/>
        <v>#N/A</v>
      </c>
      <c r="AG96" s="57" t="e">
        <f t="shared" si="23"/>
        <v>#N/A</v>
      </c>
      <c r="AH96" s="57" t="e">
        <f t="shared" si="23"/>
        <v>#N/A</v>
      </c>
      <c r="AI96" s="57" t="e">
        <f t="shared" si="23"/>
        <v>#N/A</v>
      </c>
      <c r="AJ96" s="57" t="e">
        <f t="shared" si="23"/>
        <v>#N/A</v>
      </c>
      <c r="AK96" s="58" t="e">
        <f t="shared" si="23"/>
        <v>#N/A</v>
      </c>
    </row>
    <row r="97" spans="6:37">
      <c r="F97" s="55" t="s">
        <v>97</v>
      </c>
      <c r="G97" s="56">
        <f t="shared" ref="G97:AK97" si="24">G117+G137</f>
        <v>1793</v>
      </c>
      <c r="H97" s="57" t="e">
        <f t="shared" si="24"/>
        <v>#N/A</v>
      </c>
      <c r="I97" s="57" t="e">
        <f t="shared" si="24"/>
        <v>#N/A</v>
      </c>
      <c r="J97" s="57" t="e">
        <f t="shared" si="24"/>
        <v>#N/A</v>
      </c>
      <c r="K97" s="57" t="e">
        <f t="shared" si="24"/>
        <v>#N/A</v>
      </c>
      <c r="L97" s="57" t="e">
        <f t="shared" si="24"/>
        <v>#N/A</v>
      </c>
      <c r="M97" s="57" t="e">
        <f t="shared" si="24"/>
        <v>#N/A</v>
      </c>
      <c r="N97" s="57" t="e">
        <f t="shared" si="24"/>
        <v>#N/A</v>
      </c>
      <c r="O97" s="57" t="e">
        <f t="shared" si="24"/>
        <v>#N/A</v>
      </c>
      <c r="P97" s="57" t="e">
        <f t="shared" si="24"/>
        <v>#N/A</v>
      </c>
      <c r="Q97" s="57" t="e">
        <f t="shared" si="24"/>
        <v>#N/A</v>
      </c>
      <c r="R97" s="57" t="e">
        <f t="shared" si="24"/>
        <v>#N/A</v>
      </c>
      <c r="S97" s="57" t="e">
        <f t="shared" si="24"/>
        <v>#N/A</v>
      </c>
      <c r="T97" s="57" t="e">
        <f t="shared" si="24"/>
        <v>#N/A</v>
      </c>
      <c r="U97" s="57" t="e">
        <f t="shared" si="24"/>
        <v>#N/A</v>
      </c>
      <c r="V97" s="57" t="e">
        <f t="shared" si="24"/>
        <v>#N/A</v>
      </c>
      <c r="W97" s="57" t="e">
        <f t="shared" si="24"/>
        <v>#N/A</v>
      </c>
      <c r="X97" s="57" t="e">
        <f t="shared" si="24"/>
        <v>#N/A</v>
      </c>
      <c r="Y97" s="57" t="e">
        <f t="shared" si="24"/>
        <v>#N/A</v>
      </c>
      <c r="Z97" s="57" t="e">
        <f t="shared" si="24"/>
        <v>#N/A</v>
      </c>
      <c r="AA97" s="57" t="e">
        <f t="shared" si="24"/>
        <v>#N/A</v>
      </c>
      <c r="AB97" s="57" t="e">
        <f t="shared" si="24"/>
        <v>#N/A</v>
      </c>
      <c r="AC97" s="57" t="e">
        <f t="shared" si="24"/>
        <v>#N/A</v>
      </c>
      <c r="AD97" s="57" t="e">
        <f t="shared" si="24"/>
        <v>#N/A</v>
      </c>
      <c r="AE97" s="57" t="e">
        <f t="shared" si="24"/>
        <v>#N/A</v>
      </c>
      <c r="AF97" s="57" t="e">
        <f t="shared" si="24"/>
        <v>#N/A</v>
      </c>
      <c r="AG97" s="57" t="e">
        <f t="shared" si="24"/>
        <v>#N/A</v>
      </c>
      <c r="AH97" s="57" t="e">
        <f t="shared" si="24"/>
        <v>#N/A</v>
      </c>
      <c r="AI97" s="57" t="e">
        <f t="shared" si="24"/>
        <v>#N/A</v>
      </c>
      <c r="AJ97" s="57" t="e">
        <f t="shared" si="24"/>
        <v>#N/A</v>
      </c>
      <c r="AK97" s="58" t="e">
        <f t="shared" si="24"/>
        <v>#N/A</v>
      </c>
    </row>
    <row r="98" spans="6:37">
      <c r="F98" s="55" t="s">
        <v>98</v>
      </c>
      <c r="G98" s="56">
        <f t="shared" ref="G98:AK98" si="25">G118+G138</f>
        <v>1748</v>
      </c>
      <c r="H98" s="57" t="e">
        <f t="shared" si="25"/>
        <v>#N/A</v>
      </c>
      <c r="I98" s="57" t="e">
        <f t="shared" si="25"/>
        <v>#N/A</v>
      </c>
      <c r="J98" s="57" t="e">
        <f t="shared" si="25"/>
        <v>#N/A</v>
      </c>
      <c r="K98" s="57" t="e">
        <f t="shared" si="25"/>
        <v>#N/A</v>
      </c>
      <c r="L98" s="57" t="e">
        <f t="shared" si="25"/>
        <v>#N/A</v>
      </c>
      <c r="M98" s="57" t="e">
        <f t="shared" si="25"/>
        <v>#N/A</v>
      </c>
      <c r="N98" s="57" t="e">
        <f t="shared" si="25"/>
        <v>#N/A</v>
      </c>
      <c r="O98" s="57" t="e">
        <f t="shared" si="25"/>
        <v>#N/A</v>
      </c>
      <c r="P98" s="57" t="e">
        <f t="shared" si="25"/>
        <v>#N/A</v>
      </c>
      <c r="Q98" s="57" t="e">
        <f t="shared" si="25"/>
        <v>#N/A</v>
      </c>
      <c r="R98" s="57" t="e">
        <f t="shared" si="25"/>
        <v>#N/A</v>
      </c>
      <c r="S98" s="57" t="e">
        <f t="shared" si="25"/>
        <v>#N/A</v>
      </c>
      <c r="T98" s="57" t="e">
        <f t="shared" si="25"/>
        <v>#N/A</v>
      </c>
      <c r="U98" s="57" t="e">
        <f t="shared" si="25"/>
        <v>#N/A</v>
      </c>
      <c r="V98" s="57" t="e">
        <f t="shared" si="25"/>
        <v>#N/A</v>
      </c>
      <c r="W98" s="57" t="e">
        <f t="shared" si="25"/>
        <v>#N/A</v>
      </c>
      <c r="X98" s="57" t="e">
        <f t="shared" si="25"/>
        <v>#N/A</v>
      </c>
      <c r="Y98" s="57" t="e">
        <f t="shared" si="25"/>
        <v>#N/A</v>
      </c>
      <c r="Z98" s="57" t="e">
        <f t="shared" si="25"/>
        <v>#N/A</v>
      </c>
      <c r="AA98" s="57" t="e">
        <f t="shared" si="25"/>
        <v>#N/A</v>
      </c>
      <c r="AB98" s="57" t="e">
        <f t="shared" si="25"/>
        <v>#N/A</v>
      </c>
      <c r="AC98" s="57" t="e">
        <f t="shared" si="25"/>
        <v>#N/A</v>
      </c>
      <c r="AD98" s="57" t="e">
        <f t="shared" si="25"/>
        <v>#N/A</v>
      </c>
      <c r="AE98" s="57" t="e">
        <f t="shared" si="25"/>
        <v>#N/A</v>
      </c>
      <c r="AF98" s="57" t="e">
        <f t="shared" si="25"/>
        <v>#N/A</v>
      </c>
      <c r="AG98" s="57" t="e">
        <f t="shared" si="25"/>
        <v>#N/A</v>
      </c>
      <c r="AH98" s="57" t="e">
        <f t="shared" si="25"/>
        <v>#N/A</v>
      </c>
      <c r="AI98" s="57" t="e">
        <f t="shared" si="25"/>
        <v>#N/A</v>
      </c>
      <c r="AJ98" s="57" t="e">
        <f t="shared" si="25"/>
        <v>#N/A</v>
      </c>
      <c r="AK98" s="58" t="e">
        <f t="shared" si="25"/>
        <v>#N/A</v>
      </c>
    </row>
    <row r="99" spans="6:37">
      <c r="F99" s="55" t="s">
        <v>99</v>
      </c>
      <c r="G99" s="56">
        <f t="shared" ref="G99:AK99" si="26">G119+G139</f>
        <v>1786</v>
      </c>
      <c r="H99" s="57" t="e">
        <f t="shared" si="26"/>
        <v>#N/A</v>
      </c>
      <c r="I99" s="57" t="e">
        <f t="shared" si="26"/>
        <v>#N/A</v>
      </c>
      <c r="J99" s="57" t="e">
        <f t="shared" si="26"/>
        <v>#N/A</v>
      </c>
      <c r="K99" s="57" t="e">
        <f t="shared" si="26"/>
        <v>#N/A</v>
      </c>
      <c r="L99" s="57" t="e">
        <f t="shared" si="26"/>
        <v>#N/A</v>
      </c>
      <c r="M99" s="57" t="e">
        <f t="shared" si="26"/>
        <v>#N/A</v>
      </c>
      <c r="N99" s="57" t="e">
        <f t="shared" si="26"/>
        <v>#N/A</v>
      </c>
      <c r="O99" s="57" t="e">
        <f t="shared" si="26"/>
        <v>#N/A</v>
      </c>
      <c r="P99" s="57" t="e">
        <f t="shared" si="26"/>
        <v>#N/A</v>
      </c>
      <c r="Q99" s="57" t="e">
        <f t="shared" si="26"/>
        <v>#N/A</v>
      </c>
      <c r="R99" s="57" t="e">
        <f t="shared" si="26"/>
        <v>#N/A</v>
      </c>
      <c r="S99" s="57" t="e">
        <f t="shared" si="26"/>
        <v>#N/A</v>
      </c>
      <c r="T99" s="57" t="e">
        <f t="shared" si="26"/>
        <v>#N/A</v>
      </c>
      <c r="U99" s="57" t="e">
        <f t="shared" si="26"/>
        <v>#N/A</v>
      </c>
      <c r="V99" s="57" t="e">
        <f t="shared" si="26"/>
        <v>#N/A</v>
      </c>
      <c r="W99" s="57" t="e">
        <f t="shared" si="26"/>
        <v>#N/A</v>
      </c>
      <c r="X99" s="57" t="e">
        <f t="shared" si="26"/>
        <v>#N/A</v>
      </c>
      <c r="Y99" s="57" t="e">
        <f t="shared" si="26"/>
        <v>#N/A</v>
      </c>
      <c r="Z99" s="57" t="e">
        <f t="shared" si="26"/>
        <v>#N/A</v>
      </c>
      <c r="AA99" s="57" t="e">
        <f t="shared" si="26"/>
        <v>#N/A</v>
      </c>
      <c r="AB99" s="57" t="e">
        <f t="shared" si="26"/>
        <v>#N/A</v>
      </c>
      <c r="AC99" s="57" t="e">
        <f t="shared" si="26"/>
        <v>#N/A</v>
      </c>
      <c r="AD99" s="57" t="e">
        <f t="shared" si="26"/>
        <v>#N/A</v>
      </c>
      <c r="AE99" s="57" t="e">
        <f t="shared" si="26"/>
        <v>#N/A</v>
      </c>
      <c r="AF99" s="57" t="e">
        <f t="shared" si="26"/>
        <v>#N/A</v>
      </c>
      <c r="AG99" s="57" t="e">
        <f t="shared" si="26"/>
        <v>#N/A</v>
      </c>
      <c r="AH99" s="57" t="e">
        <f t="shared" si="26"/>
        <v>#N/A</v>
      </c>
      <c r="AI99" s="57" t="e">
        <f t="shared" si="26"/>
        <v>#N/A</v>
      </c>
      <c r="AJ99" s="57" t="e">
        <f t="shared" si="26"/>
        <v>#N/A</v>
      </c>
      <c r="AK99" s="58" t="e">
        <f t="shared" si="26"/>
        <v>#N/A</v>
      </c>
    </row>
    <row r="100" spans="6:37">
      <c r="F100" s="55" t="s">
        <v>100</v>
      </c>
      <c r="G100" s="56">
        <f t="shared" ref="G100:AK100" si="27">G120+G140</f>
        <v>1748</v>
      </c>
      <c r="H100" s="57" t="e">
        <f t="shared" si="27"/>
        <v>#N/A</v>
      </c>
      <c r="I100" s="57" t="e">
        <f t="shared" si="27"/>
        <v>#N/A</v>
      </c>
      <c r="J100" s="57" t="e">
        <f t="shared" si="27"/>
        <v>#N/A</v>
      </c>
      <c r="K100" s="57" t="e">
        <f t="shared" si="27"/>
        <v>#N/A</v>
      </c>
      <c r="L100" s="57" t="e">
        <f t="shared" si="27"/>
        <v>#N/A</v>
      </c>
      <c r="M100" s="57" t="e">
        <f t="shared" si="27"/>
        <v>#N/A</v>
      </c>
      <c r="N100" s="57" t="e">
        <f t="shared" si="27"/>
        <v>#N/A</v>
      </c>
      <c r="O100" s="57" t="e">
        <f t="shared" si="27"/>
        <v>#N/A</v>
      </c>
      <c r="P100" s="57" t="e">
        <f t="shared" si="27"/>
        <v>#N/A</v>
      </c>
      <c r="Q100" s="57" t="e">
        <f t="shared" si="27"/>
        <v>#N/A</v>
      </c>
      <c r="R100" s="57" t="e">
        <f t="shared" si="27"/>
        <v>#N/A</v>
      </c>
      <c r="S100" s="57" t="e">
        <f t="shared" si="27"/>
        <v>#N/A</v>
      </c>
      <c r="T100" s="57" t="e">
        <f t="shared" si="27"/>
        <v>#N/A</v>
      </c>
      <c r="U100" s="57" t="e">
        <f t="shared" si="27"/>
        <v>#N/A</v>
      </c>
      <c r="V100" s="57" t="e">
        <f t="shared" si="27"/>
        <v>#N/A</v>
      </c>
      <c r="W100" s="57" t="e">
        <f t="shared" si="27"/>
        <v>#N/A</v>
      </c>
      <c r="X100" s="57" t="e">
        <f t="shared" si="27"/>
        <v>#N/A</v>
      </c>
      <c r="Y100" s="57" t="e">
        <f t="shared" si="27"/>
        <v>#N/A</v>
      </c>
      <c r="Z100" s="57" t="e">
        <f t="shared" si="27"/>
        <v>#N/A</v>
      </c>
      <c r="AA100" s="57" t="e">
        <f t="shared" si="27"/>
        <v>#N/A</v>
      </c>
      <c r="AB100" s="57" t="e">
        <f t="shared" si="27"/>
        <v>#N/A</v>
      </c>
      <c r="AC100" s="57" t="e">
        <f t="shared" si="27"/>
        <v>#N/A</v>
      </c>
      <c r="AD100" s="57" t="e">
        <f t="shared" si="27"/>
        <v>#N/A</v>
      </c>
      <c r="AE100" s="57" t="e">
        <f t="shared" si="27"/>
        <v>#N/A</v>
      </c>
      <c r="AF100" s="57" t="e">
        <f t="shared" si="27"/>
        <v>#N/A</v>
      </c>
      <c r="AG100" s="57" t="e">
        <f t="shared" si="27"/>
        <v>#N/A</v>
      </c>
      <c r="AH100" s="57" t="e">
        <f t="shared" si="27"/>
        <v>#N/A</v>
      </c>
      <c r="AI100" s="57" t="e">
        <f t="shared" si="27"/>
        <v>#N/A</v>
      </c>
      <c r="AJ100" s="57" t="e">
        <f t="shared" si="27"/>
        <v>#N/A</v>
      </c>
      <c r="AK100" s="58" t="e">
        <f t="shared" si="27"/>
        <v>#N/A</v>
      </c>
    </row>
    <row r="101" spans="6:37">
      <c r="F101" s="88" t="s">
        <v>101</v>
      </c>
      <c r="G101" s="56">
        <f t="shared" ref="G101:AK101" si="28">G121+G141</f>
        <v>1766</v>
      </c>
      <c r="H101" s="57" t="e">
        <f t="shared" si="28"/>
        <v>#N/A</v>
      </c>
      <c r="I101" s="57" t="e">
        <f t="shared" si="28"/>
        <v>#N/A</v>
      </c>
      <c r="J101" s="57" t="e">
        <f t="shared" si="28"/>
        <v>#N/A</v>
      </c>
      <c r="K101" s="57" t="e">
        <f t="shared" si="28"/>
        <v>#N/A</v>
      </c>
      <c r="L101" s="57" t="e">
        <f t="shared" si="28"/>
        <v>#N/A</v>
      </c>
      <c r="M101" s="57" t="e">
        <f t="shared" si="28"/>
        <v>#N/A</v>
      </c>
      <c r="N101" s="57" t="e">
        <f t="shared" si="28"/>
        <v>#N/A</v>
      </c>
      <c r="O101" s="57" t="e">
        <f t="shared" si="28"/>
        <v>#N/A</v>
      </c>
      <c r="P101" s="57" t="e">
        <f t="shared" si="28"/>
        <v>#N/A</v>
      </c>
      <c r="Q101" s="57" t="e">
        <f t="shared" si="28"/>
        <v>#N/A</v>
      </c>
      <c r="R101" s="57" t="e">
        <f t="shared" si="28"/>
        <v>#N/A</v>
      </c>
      <c r="S101" s="57" t="e">
        <f t="shared" si="28"/>
        <v>#N/A</v>
      </c>
      <c r="T101" s="57" t="e">
        <f t="shared" si="28"/>
        <v>#N/A</v>
      </c>
      <c r="U101" s="57" t="e">
        <f t="shared" si="28"/>
        <v>#N/A</v>
      </c>
      <c r="V101" s="57" t="e">
        <f t="shared" si="28"/>
        <v>#N/A</v>
      </c>
      <c r="W101" s="57" t="e">
        <f t="shared" si="28"/>
        <v>#N/A</v>
      </c>
      <c r="X101" s="57" t="e">
        <f t="shared" si="28"/>
        <v>#N/A</v>
      </c>
      <c r="Y101" s="57" t="e">
        <f t="shared" si="28"/>
        <v>#N/A</v>
      </c>
      <c r="Z101" s="57" t="e">
        <f t="shared" si="28"/>
        <v>#N/A</v>
      </c>
      <c r="AA101" s="57" t="e">
        <f t="shared" si="28"/>
        <v>#N/A</v>
      </c>
      <c r="AB101" s="57" t="e">
        <f t="shared" si="28"/>
        <v>#N/A</v>
      </c>
      <c r="AC101" s="57" t="e">
        <f t="shared" si="28"/>
        <v>#N/A</v>
      </c>
      <c r="AD101" s="57" t="e">
        <f t="shared" si="28"/>
        <v>#N/A</v>
      </c>
      <c r="AE101" s="57" t="e">
        <f t="shared" si="28"/>
        <v>#N/A</v>
      </c>
      <c r="AF101" s="57" t="e">
        <f t="shared" si="28"/>
        <v>#N/A</v>
      </c>
      <c r="AG101" s="57" t="e">
        <f t="shared" si="28"/>
        <v>#N/A</v>
      </c>
      <c r="AH101" s="57" t="e">
        <f t="shared" si="28"/>
        <v>#N/A</v>
      </c>
      <c r="AI101" s="57" t="e">
        <f t="shared" si="28"/>
        <v>#N/A</v>
      </c>
      <c r="AJ101" s="57" t="e">
        <f t="shared" si="28"/>
        <v>#N/A</v>
      </c>
      <c r="AK101" s="58" t="e">
        <f t="shared" si="28"/>
        <v>#N/A</v>
      </c>
    </row>
    <row r="102" spans="6:37">
      <c r="F102" s="88" t="s">
        <v>90</v>
      </c>
      <c r="G102" s="56">
        <f t="shared" ref="G102:AK102" si="29">G122+G142</f>
        <v>1719</v>
      </c>
      <c r="H102" s="57" t="e">
        <f t="shared" si="29"/>
        <v>#N/A</v>
      </c>
      <c r="I102" s="57" t="e">
        <f t="shared" si="29"/>
        <v>#N/A</v>
      </c>
      <c r="J102" s="57" t="e">
        <f t="shared" si="29"/>
        <v>#N/A</v>
      </c>
      <c r="K102" s="57" t="e">
        <f t="shared" si="29"/>
        <v>#N/A</v>
      </c>
      <c r="L102" s="57" t="e">
        <f t="shared" si="29"/>
        <v>#N/A</v>
      </c>
      <c r="M102" s="57" t="e">
        <f t="shared" si="29"/>
        <v>#N/A</v>
      </c>
      <c r="N102" s="57" t="e">
        <f t="shared" si="29"/>
        <v>#N/A</v>
      </c>
      <c r="O102" s="57" t="e">
        <f t="shared" si="29"/>
        <v>#N/A</v>
      </c>
      <c r="P102" s="57" t="e">
        <f t="shared" si="29"/>
        <v>#N/A</v>
      </c>
      <c r="Q102" s="57" t="e">
        <f t="shared" si="29"/>
        <v>#N/A</v>
      </c>
      <c r="R102" s="57" t="e">
        <f t="shared" si="29"/>
        <v>#N/A</v>
      </c>
      <c r="S102" s="57" t="e">
        <f t="shared" si="29"/>
        <v>#N/A</v>
      </c>
      <c r="T102" s="57" t="e">
        <f t="shared" si="29"/>
        <v>#N/A</v>
      </c>
      <c r="U102" s="57" t="e">
        <f t="shared" si="29"/>
        <v>#N/A</v>
      </c>
      <c r="V102" s="57" t="e">
        <f t="shared" si="29"/>
        <v>#N/A</v>
      </c>
      <c r="W102" s="57" t="e">
        <f t="shared" si="29"/>
        <v>#N/A</v>
      </c>
      <c r="X102" s="57" t="e">
        <f t="shared" si="29"/>
        <v>#N/A</v>
      </c>
      <c r="Y102" s="57" t="e">
        <f t="shared" si="29"/>
        <v>#N/A</v>
      </c>
      <c r="Z102" s="57" t="e">
        <f t="shared" si="29"/>
        <v>#N/A</v>
      </c>
      <c r="AA102" s="57" t="e">
        <f t="shared" si="29"/>
        <v>#N/A</v>
      </c>
      <c r="AB102" s="57" t="e">
        <f t="shared" si="29"/>
        <v>#N/A</v>
      </c>
      <c r="AC102" s="57" t="e">
        <f t="shared" si="29"/>
        <v>#N/A</v>
      </c>
      <c r="AD102" s="57" t="e">
        <f t="shared" si="29"/>
        <v>#N/A</v>
      </c>
      <c r="AE102" s="57" t="e">
        <f t="shared" si="29"/>
        <v>#N/A</v>
      </c>
      <c r="AF102" s="57" t="e">
        <f t="shared" si="29"/>
        <v>#N/A</v>
      </c>
      <c r="AG102" s="57" t="e">
        <f t="shared" si="29"/>
        <v>#N/A</v>
      </c>
      <c r="AH102" s="57" t="e">
        <f t="shared" si="29"/>
        <v>#N/A</v>
      </c>
      <c r="AI102" s="57" t="e">
        <f t="shared" si="29"/>
        <v>#N/A</v>
      </c>
      <c r="AJ102" s="57" t="e">
        <f t="shared" si="29"/>
        <v>#N/A</v>
      </c>
      <c r="AK102" s="58" t="e">
        <f t="shared" si="29"/>
        <v>#N/A</v>
      </c>
    </row>
    <row r="103" spans="6:37">
      <c r="F103" s="55" t="s">
        <v>91</v>
      </c>
      <c r="G103" s="56">
        <f t="shared" ref="G103:AK103" si="30">G123+G143</f>
        <v>1731</v>
      </c>
      <c r="H103" s="57" t="e">
        <f t="shared" si="30"/>
        <v>#N/A</v>
      </c>
      <c r="I103" s="57" t="e">
        <f t="shared" si="30"/>
        <v>#N/A</v>
      </c>
      <c r="J103" s="57" t="e">
        <f t="shared" si="30"/>
        <v>#N/A</v>
      </c>
      <c r="K103" s="57" t="e">
        <f t="shared" si="30"/>
        <v>#N/A</v>
      </c>
      <c r="L103" s="57" t="e">
        <f t="shared" si="30"/>
        <v>#N/A</v>
      </c>
      <c r="M103" s="57" t="e">
        <f t="shared" si="30"/>
        <v>#N/A</v>
      </c>
      <c r="N103" s="57" t="e">
        <f t="shared" si="30"/>
        <v>#N/A</v>
      </c>
      <c r="O103" s="57" t="e">
        <f t="shared" si="30"/>
        <v>#N/A</v>
      </c>
      <c r="P103" s="57" t="e">
        <f t="shared" si="30"/>
        <v>#N/A</v>
      </c>
      <c r="Q103" s="57" t="e">
        <f t="shared" si="30"/>
        <v>#N/A</v>
      </c>
      <c r="R103" s="57" t="e">
        <f t="shared" si="30"/>
        <v>#N/A</v>
      </c>
      <c r="S103" s="57" t="e">
        <f t="shared" si="30"/>
        <v>#N/A</v>
      </c>
      <c r="T103" s="57" t="e">
        <f t="shared" si="30"/>
        <v>#N/A</v>
      </c>
      <c r="U103" s="57" t="e">
        <f t="shared" si="30"/>
        <v>#N/A</v>
      </c>
      <c r="V103" s="57" t="e">
        <f t="shared" si="30"/>
        <v>#N/A</v>
      </c>
      <c r="W103" s="57" t="e">
        <f t="shared" si="30"/>
        <v>#N/A</v>
      </c>
      <c r="X103" s="57" t="e">
        <f t="shared" si="30"/>
        <v>#N/A</v>
      </c>
      <c r="Y103" s="57" t="e">
        <f t="shared" si="30"/>
        <v>#N/A</v>
      </c>
      <c r="Z103" s="57" t="e">
        <f t="shared" si="30"/>
        <v>#N/A</v>
      </c>
      <c r="AA103" s="57" t="e">
        <f t="shared" si="30"/>
        <v>#N/A</v>
      </c>
      <c r="AB103" s="57" t="e">
        <f t="shared" si="30"/>
        <v>#N/A</v>
      </c>
      <c r="AC103" s="57" t="e">
        <f t="shared" si="30"/>
        <v>#N/A</v>
      </c>
      <c r="AD103" s="57" t="e">
        <f t="shared" si="30"/>
        <v>#N/A</v>
      </c>
      <c r="AE103" s="57" t="e">
        <f t="shared" si="30"/>
        <v>#N/A</v>
      </c>
      <c r="AF103" s="57" t="e">
        <f t="shared" si="30"/>
        <v>#N/A</v>
      </c>
      <c r="AG103" s="57" t="e">
        <f t="shared" si="30"/>
        <v>#N/A</v>
      </c>
      <c r="AH103" s="57" t="e">
        <f t="shared" si="30"/>
        <v>#N/A</v>
      </c>
      <c r="AI103" s="57" t="e">
        <f t="shared" si="30"/>
        <v>#N/A</v>
      </c>
      <c r="AJ103" s="57" t="e">
        <f t="shared" si="30"/>
        <v>#N/A</v>
      </c>
      <c r="AK103" s="58" t="e">
        <f t="shared" si="30"/>
        <v>#N/A</v>
      </c>
    </row>
    <row r="104" spans="6:37" ht="19.5" thickBot="1">
      <c r="F104" s="94" t="s">
        <v>92</v>
      </c>
      <c r="G104" s="51">
        <f t="shared" ref="G104:AK104" si="31">G124+G144</f>
        <v>1702</v>
      </c>
      <c r="H104" s="57" t="e">
        <f t="shared" si="31"/>
        <v>#N/A</v>
      </c>
      <c r="I104" s="57" t="e">
        <f t="shared" si="31"/>
        <v>#N/A</v>
      </c>
      <c r="J104" s="57" t="e">
        <f t="shared" si="31"/>
        <v>#N/A</v>
      </c>
      <c r="K104" s="57" t="e">
        <f t="shared" si="31"/>
        <v>#N/A</v>
      </c>
      <c r="L104" s="57" t="e">
        <f t="shared" si="31"/>
        <v>#N/A</v>
      </c>
      <c r="M104" s="57" t="e">
        <f t="shared" si="31"/>
        <v>#N/A</v>
      </c>
      <c r="N104" s="57" t="e">
        <f t="shared" si="31"/>
        <v>#N/A</v>
      </c>
      <c r="O104" s="57" t="e">
        <f t="shared" si="31"/>
        <v>#N/A</v>
      </c>
      <c r="P104" s="57" t="e">
        <f t="shared" si="31"/>
        <v>#N/A</v>
      </c>
      <c r="Q104" s="57" t="e">
        <f t="shared" si="31"/>
        <v>#N/A</v>
      </c>
      <c r="R104" s="57" t="e">
        <f t="shared" si="31"/>
        <v>#N/A</v>
      </c>
      <c r="S104" s="57" t="e">
        <f t="shared" si="31"/>
        <v>#N/A</v>
      </c>
      <c r="T104" s="57" t="e">
        <f t="shared" si="31"/>
        <v>#N/A</v>
      </c>
      <c r="U104" s="57" t="e">
        <f t="shared" si="31"/>
        <v>#N/A</v>
      </c>
      <c r="V104" s="57" t="e">
        <f t="shared" si="31"/>
        <v>#N/A</v>
      </c>
      <c r="W104" s="57" t="e">
        <f t="shared" si="31"/>
        <v>#N/A</v>
      </c>
      <c r="X104" s="57" t="e">
        <f t="shared" si="31"/>
        <v>#N/A</v>
      </c>
      <c r="Y104" s="57" t="e">
        <f t="shared" si="31"/>
        <v>#N/A</v>
      </c>
      <c r="Z104" s="57" t="e">
        <f t="shared" si="31"/>
        <v>#N/A</v>
      </c>
      <c r="AA104" s="57" t="e">
        <f t="shared" si="31"/>
        <v>#N/A</v>
      </c>
      <c r="AB104" s="57" t="e">
        <f t="shared" si="31"/>
        <v>#N/A</v>
      </c>
      <c r="AC104" s="57" t="e">
        <f t="shared" si="31"/>
        <v>#N/A</v>
      </c>
      <c r="AD104" s="57" t="e">
        <f t="shared" si="31"/>
        <v>#N/A</v>
      </c>
      <c r="AE104" s="57" t="e">
        <f t="shared" si="31"/>
        <v>#N/A</v>
      </c>
      <c r="AF104" s="57" t="e">
        <f t="shared" si="31"/>
        <v>#N/A</v>
      </c>
      <c r="AG104" s="57" t="e">
        <f t="shared" si="31"/>
        <v>#N/A</v>
      </c>
      <c r="AH104" s="57" t="e">
        <f t="shared" si="31"/>
        <v>#N/A</v>
      </c>
      <c r="AI104" s="57" t="e">
        <f t="shared" si="31"/>
        <v>#N/A</v>
      </c>
      <c r="AJ104" s="57" t="e">
        <f t="shared" si="31"/>
        <v>#N/A</v>
      </c>
      <c r="AK104" s="58" t="e">
        <f t="shared" si="31"/>
        <v>#N/A</v>
      </c>
    </row>
    <row r="105" spans="6:37">
      <c r="F105" s="67" t="s">
        <v>102</v>
      </c>
      <c r="G105" s="95">
        <f t="shared" ref="G105:AK105" si="32">G83</f>
        <v>643</v>
      </c>
      <c r="H105" s="35">
        <f t="shared" si="32"/>
        <v>489</v>
      </c>
      <c r="I105" s="35">
        <f t="shared" si="32"/>
        <v>339</v>
      </c>
      <c r="J105" s="35">
        <f t="shared" si="32"/>
        <v>204</v>
      </c>
      <c r="K105" s="35">
        <f t="shared" si="32"/>
        <v>156</v>
      </c>
      <c r="L105" s="35">
        <f t="shared" si="32"/>
        <v>171</v>
      </c>
      <c r="M105" s="35">
        <f t="shared" si="32"/>
        <v>136</v>
      </c>
      <c r="N105" s="35">
        <f t="shared" si="32"/>
        <v>171</v>
      </c>
      <c r="O105" s="35">
        <f t="shared" si="32"/>
        <v>206</v>
      </c>
      <c r="P105" s="35">
        <f t="shared" si="32"/>
        <v>561</v>
      </c>
      <c r="Q105" s="35">
        <f t="shared" si="32"/>
        <v>316</v>
      </c>
      <c r="R105" s="35">
        <f t="shared" si="32"/>
        <v>371</v>
      </c>
      <c r="S105" s="35">
        <f t="shared" si="32"/>
        <v>406</v>
      </c>
      <c r="T105" s="35">
        <f t="shared" si="32"/>
        <v>461</v>
      </c>
      <c r="U105" s="35">
        <f t="shared" si="32"/>
        <v>417</v>
      </c>
      <c r="V105" s="35">
        <f t="shared" si="32"/>
        <v>383</v>
      </c>
      <c r="W105" s="35">
        <f t="shared" si="32"/>
        <v>463</v>
      </c>
      <c r="X105" s="35">
        <f t="shared" si="32"/>
        <v>433</v>
      </c>
      <c r="Y105" s="35">
        <f t="shared" si="32"/>
        <v>423</v>
      </c>
      <c r="Z105" s="35">
        <f t="shared" si="32"/>
        <v>2713</v>
      </c>
      <c r="AA105" s="35">
        <f t="shared" si="32"/>
        <v>2556</v>
      </c>
      <c r="AB105" s="35">
        <f t="shared" si="32"/>
        <v>2399</v>
      </c>
      <c r="AC105" s="35">
        <f t="shared" si="32"/>
        <v>2222</v>
      </c>
      <c r="AD105" s="35">
        <f t="shared" si="32"/>
        <v>2065</v>
      </c>
      <c r="AE105" s="35">
        <f t="shared" si="32"/>
        <v>1908</v>
      </c>
      <c r="AF105" s="35">
        <f t="shared" si="32"/>
        <v>1762</v>
      </c>
      <c r="AG105" s="35">
        <f t="shared" si="32"/>
        <v>1616</v>
      </c>
      <c r="AH105" s="35">
        <f t="shared" si="32"/>
        <v>1250</v>
      </c>
      <c r="AI105" s="35">
        <f t="shared" si="32"/>
        <v>0</v>
      </c>
      <c r="AJ105" s="35">
        <f t="shared" si="32"/>
        <v>0</v>
      </c>
      <c r="AK105" s="37">
        <f t="shared" si="32"/>
        <v>0</v>
      </c>
    </row>
    <row r="106" spans="6:37" ht="19.5" thickBot="1">
      <c r="F106" s="61" t="s">
        <v>103</v>
      </c>
      <c r="G106" s="45">
        <f>G105-G101</f>
        <v>-1123</v>
      </c>
      <c r="H106" s="41" t="e">
        <f t="shared" ref="H106:O106" si="33">H105-H101</f>
        <v>#N/A</v>
      </c>
      <c r="I106" s="41" t="e">
        <f t="shared" si="33"/>
        <v>#N/A</v>
      </c>
      <c r="J106" s="41" t="e">
        <f t="shared" si="33"/>
        <v>#N/A</v>
      </c>
      <c r="K106" s="41" t="e">
        <f t="shared" si="33"/>
        <v>#N/A</v>
      </c>
      <c r="L106" s="41" t="e">
        <f t="shared" si="33"/>
        <v>#N/A</v>
      </c>
      <c r="M106" s="41" t="e">
        <f t="shared" si="33"/>
        <v>#N/A</v>
      </c>
      <c r="N106" s="41" t="e">
        <f t="shared" si="33"/>
        <v>#N/A</v>
      </c>
      <c r="O106" s="41" t="e">
        <f t="shared" si="33"/>
        <v>#N/A</v>
      </c>
      <c r="P106" s="41"/>
      <c r="Q106" s="41"/>
      <c r="R106" s="41"/>
      <c r="S106" s="41"/>
      <c r="T106" s="41"/>
      <c r="U106" s="41"/>
      <c r="V106" s="41"/>
      <c r="W106" s="41"/>
      <c r="X106" s="41"/>
      <c r="Y106" s="41"/>
      <c r="Z106" s="41"/>
      <c r="AA106" s="41"/>
      <c r="AB106" s="41"/>
      <c r="AC106" s="41"/>
      <c r="AD106" s="41"/>
      <c r="AE106" s="41"/>
      <c r="AF106" s="41"/>
      <c r="AG106" s="41"/>
      <c r="AH106" s="41"/>
      <c r="AI106" s="41"/>
      <c r="AJ106" s="41"/>
      <c r="AK106" s="42"/>
    </row>
    <row r="110" spans="6:37" ht="24">
      <c r="F110" s="54" t="s">
        <v>146</v>
      </c>
    </row>
    <row r="111" spans="6:37" ht="19.5" thickBot="1"/>
    <row r="112" spans="6:37" ht="19.5" thickBot="1">
      <c r="F112" s="91" t="s">
        <v>104</v>
      </c>
      <c r="G112" s="92">
        <v>2025</v>
      </c>
      <c r="H112" s="92">
        <v>2026</v>
      </c>
      <c r="I112" s="92">
        <v>2027</v>
      </c>
      <c r="J112" s="92">
        <v>2028</v>
      </c>
      <c r="K112" s="92">
        <v>2029</v>
      </c>
      <c r="L112" s="92">
        <v>2030</v>
      </c>
      <c r="M112" s="92">
        <v>2031</v>
      </c>
      <c r="N112" s="92">
        <v>2032</v>
      </c>
      <c r="O112" s="92">
        <v>2033</v>
      </c>
      <c r="P112" s="92">
        <v>2034</v>
      </c>
      <c r="Q112" s="92">
        <v>2035</v>
      </c>
      <c r="R112" s="92">
        <v>2036</v>
      </c>
      <c r="S112" s="92">
        <v>2037</v>
      </c>
      <c r="T112" s="92">
        <v>2038</v>
      </c>
      <c r="U112" s="92">
        <v>2039</v>
      </c>
      <c r="V112" s="92">
        <v>2040</v>
      </c>
      <c r="W112" s="92">
        <v>2041</v>
      </c>
      <c r="X112" s="92">
        <v>2042</v>
      </c>
      <c r="Y112" s="92">
        <v>2043</v>
      </c>
      <c r="Z112" s="92">
        <v>2044</v>
      </c>
      <c r="AA112" s="92">
        <v>2045</v>
      </c>
      <c r="AB112" s="92">
        <v>2046</v>
      </c>
      <c r="AC112" s="92">
        <v>2047</v>
      </c>
      <c r="AD112" s="92">
        <v>2048</v>
      </c>
      <c r="AE112" s="92">
        <v>2049</v>
      </c>
      <c r="AF112" s="92">
        <v>2050</v>
      </c>
      <c r="AG112" s="92">
        <v>2051</v>
      </c>
      <c r="AH112" s="92">
        <v>2052</v>
      </c>
      <c r="AI112" s="92">
        <v>2053</v>
      </c>
      <c r="AJ112" s="92">
        <v>2054</v>
      </c>
      <c r="AK112" s="93">
        <v>2055</v>
      </c>
    </row>
    <row r="113" spans="6:37">
      <c r="F113" s="87" t="s">
        <v>93</v>
      </c>
      <c r="G113" s="56">
        <f>1701-400</f>
        <v>1301</v>
      </c>
      <c r="H113" s="57" t="e">
        <v>#N/A</v>
      </c>
      <c r="I113" s="57" t="e">
        <v>#N/A</v>
      </c>
      <c r="J113" s="57" t="e">
        <v>#N/A</v>
      </c>
      <c r="K113" s="57" t="e">
        <v>#N/A</v>
      </c>
      <c r="L113" s="57" t="e">
        <v>#N/A</v>
      </c>
      <c r="M113" s="57" t="e">
        <v>#N/A</v>
      </c>
      <c r="N113" s="57" t="e">
        <v>#N/A</v>
      </c>
      <c r="O113" s="57" t="e">
        <v>#N/A</v>
      </c>
      <c r="P113" s="57" t="e">
        <v>#N/A</v>
      </c>
      <c r="Q113" s="57" t="e">
        <v>#N/A</v>
      </c>
      <c r="R113" s="57" t="e">
        <v>#N/A</v>
      </c>
      <c r="S113" s="57" t="e">
        <v>#N/A</v>
      </c>
      <c r="T113" s="57" t="e">
        <v>#N/A</v>
      </c>
      <c r="U113" s="57" t="e">
        <v>#N/A</v>
      </c>
      <c r="V113" s="57" t="e">
        <v>#N/A</v>
      </c>
      <c r="W113" s="57" t="e">
        <v>#N/A</v>
      </c>
      <c r="X113" s="57" t="e">
        <v>#N/A</v>
      </c>
      <c r="Y113" s="57" t="e">
        <v>#N/A</v>
      </c>
      <c r="Z113" s="57" t="e">
        <v>#N/A</v>
      </c>
      <c r="AA113" s="57" t="e">
        <v>#N/A</v>
      </c>
      <c r="AB113" s="57" t="e">
        <v>#N/A</v>
      </c>
      <c r="AC113" s="57" t="e">
        <v>#N/A</v>
      </c>
      <c r="AD113" s="57" t="e">
        <v>#N/A</v>
      </c>
      <c r="AE113" s="57" t="e">
        <v>#N/A</v>
      </c>
      <c r="AF113" s="57" t="e">
        <v>#N/A</v>
      </c>
      <c r="AG113" s="57" t="e">
        <v>#N/A</v>
      </c>
      <c r="AH113" s="57" t="e">
        <v>#N/A</v>
      </c>
      <c r="AI113" s="57" t="e">
        <v>#N/A</v>
      </c>
      <c r="AJ113" s="57" t="e">
        <v>#N/A</v>
      </c>
      <c r="AK113" s="58" t="e">
        <v>#N/A</v>
      </c>
    </row>
    <row r="114" spans="6:37">
      <c r="F114" s="55" t="s">
        <v>94</v>
      </c>
      <c r="G114" s="56">
        <v>1026</v>
      </c>
      <c r="H114" s="57" t="e">
        <v>#N/A</v>
      </c>
      <c r="I114" s="57" t="e">
        <v>#N/A</v>
      </c>
      <c r="J114" s="57" t="e">
        <v>#N/A</v>
      </c>
      <c r="K114" s="57" t="e">
        <v>#N/A</v>
      </c>
      <c r="L114" s="57" t="e">
        <v>#N/A</v>
      </c>
      <c r="M114" s="57" t="e">
        <v>#N/A</v>
      </c>
      <c r="N114" s="57" t="e">
        <v>#N/A</v>
      </c>
      <c r="O114" s="57" t="e">
        <v>#N/A</v>
      </c>
      <c r="P114" s="57" t="e">
        <v>#N/A</v>
      </c>
      <c r="Q114" s="57" t="e">
        <v>#N/A</v>
      </c>
      <c r="R114" s="57" t="e">
        <v>#N/A</v>
      </c>
      <c r="S114" s="57" t="e">
        <v>#N/A</v>
      </c>
      <c r="T114" s="57" t="e">
        <v>#N/A</v>
      </c>
      <c r="U114" s="57" t="e">
        <v>#N/A</v>
      </c>
      <c r="V114" s="57" t="e">
        <v>#N/A</v>
      </c>
      <c r="W114" s="57" t="e">
        <v>#N/A</v>
      </c>
      <c r="X114" s="57" t="e">
        <v>#N/A</v>
      </c>
      <c r="Y114" s="57" t="e">
        <v>#N/A</v>
      </c>
      <c r="Z114" s="57" t="e">
        <v>#N/A</v>
      </c>
      <c r="AA114" s="57" t="e">
        <v>#N/A</v>
      </c>
      <c r="AB114" s="57" t="e">
        <v>#N/A</v>
      </c>
      <c r="AC114" s="57" t="e">
        <v>#N/A</v>
      </c>
      <c r="AD114" s="57" t="e">
        <v>#N/A</v>
      </c>
      <c r="AE114" s="57" t="e">
        <v>#N/A</v>
      </c>
      <c r="AF114" s="57" t="e">
        <v>#N/A</v>
      </c>
      <c r="AG114" s="57" t="e">
        <v>#N/A</v>
      </c>
      <c r="AH114" s="57" t="e">
        <v>#N/A</v>
      </c>
      <c r="AI114" s="57" t="e">
        <v>#N/A</v>
      </c>
      <c r="AJ114" s="57" t="e">
        <v>#N/A</v>
      </c>
      <c r="AK114" s="58" t="e">
        <v>#N/A</v>
      </c>
    </row>
    <row r="115" spans="6:37">
      <c r="F115" s="55" t="s">
        <v>95</v>
      </c>
      <c r="G115" s="56">
        <v>1080</v>
      </c>
      <c r="H115" s="57" t="e">
        <v>#N/A</v>
      </c>
      <c r="I115" s="57" t="e">
        <v>#N/A</v>
      </c>
      <c r="J115" s="57" t="e">
        <v>#N/A</v>
      </c>
      <c r="K115" s="57" t="e">
        <v>#N/A</v>
      </c>
      <c r="L115" s="57" t="e">
        <v>#N/A</v>
      </c>
      <c r="M115" s="57" t="e">
        <v>#N/A</v>
      </c>
      <c r="N115" s="57" t="e">
        <v>#N/A</v>
      </c>
      <c r="O115" s="57" t="e">
        <v>#N/A</v>
      </c>
      <c r="P115" s="57" t="e">
        <v>#N/A</v>
      </c>
      <c r="Q115" s="57" t="e">
        <v>#N/A</v>
      </c>
      <c r="R115" s="57" t="e">
        <v>#N/A</v>
      </c>
      <c r="S115" s="57" t="e">
        <v>#N/A</v>
      </c>
      <c r="T115" s="57" t="e">
        <v>#N/A</v>
      </c>
      <c r="U115" s="57" t="e">
        <v>#N/A</v>
      </c>
      <c r="V115" s="57" t="e">
        <v>#N/A</v>
      </c>
      <c r="W115" s="57" t="e">
        <v>#N/A</v>
      </c>
      <c r="X115" s="57" t="e">
        <v>#N/A</v>
      </c>
      <c r="Y115" s="57" t="e">
        <v>#N/A</v>
      </c>
      <c r="Z115" s="57" t="e">
        <v>#N/A</v>
      </c>
      <c r="AA115" s="57" t="e">
        <v>#N/A</v>
      </c>
      <c r="AB115" s="57" t="e">
        <v>#N/A</v>
      </c>
      <c r="AC115" s="57" t="e">
        <v>#N/A</v>
      </c>
      <c r="AD115" s="57" t="e">
        <v>#N/A</v>
      </c>
      <c r="AE115" s="57" t="e">
        <v>#N/A</v>
      </c>
      <c r="AF115" s="57" t="e">
        <v>#N/A</v>
      </c>
      <c r="AG115" s="57" t="e">
        <v>#N/A</v>
      </c>
      <c r="AH115" s="57" t="e">
        <v>#N/A</v>
      </c>
      <c r="AI115" s="57" t="e">
        <v>#N/A</v>
      </c>
      <c r="AJ115" s="57" t="e">
        <v>#N/A</v>
      </c>
      <c r="AK115" s="58" t="e">
        <v>#N/A</v>
      </c>
    </row>
    <row r="116" spans="6:37">
      <c r="F116" s="55" t="s">
        <v>96</v>
      </c>
      <c r="G116" s="56">
        <v>1076</v>
      </c>
      <c r="H116" s="57" t="e">
        <v>#N/A</v>
      </c>
      <c r="I116" s="57" t="e">
        <v>#N/A</v>
      </c>
      <c r="J116" s="57" t="e">
        <v>#N/A</v>
      </c>
      <c r="K116" s="57" t="e">
        <v>#N/A</v>
      </c>
      <c r="L116" s="57" t="e">
        <v>#N/A</v>
      </c>
      <c r="M116" s="57" t="e">
        <v>#N/A</v>
      </c>
      <c r="N116" s="57" t="e">
        <v>#N/A</v>
      </c>
      <c r="O116" s="57" t="e">
        <v>#N/A</v>
      </c>
      <c r="P116" s="57" t="e">
        <v>#N/A</v>
      </c>
      <c r="Q116" s="57" t="e">
        <v>#N/A</v>
      </c>
      <c r="R116" s="57" t="e">
        <v>#N/A</v>
      </c>
      <c r="S116" s="57" t="e">
        <v>#N/A</v>
      </c>
      <c r="T116" s="57" t="e">
        <v>#N/A</v>
      </c>
      <c r="U116" s="57" t="e">
        <v>#N/A</v>
      </c>
      <c r="V116" s="57" t="e">
        <v>#N/A</v>
      </c>
      <c r="W116" s="57" t="e">
        <v>#N/A</v>
      </c>
      <c r="X116" s="57" t="e">
        <v>#N/A</v>
      </c>
      <c r="Y116" s="57" t="e">
        <v>#N/A</v>
      </c>
      <c r="Z116" s="57" t="e">
        <v>#N/A</v>
      </c>
      <c r="AA116" s="57" t="e">
        <v>#N/A</v>
      </c>
      <c r="AB116" s="57" t="e">
        <v>#N/A</v>
      </c>
      <c r="AC116" s="57" t="e">
        <v>#N/A</v>
      </c>
      <c r="AD116" s="57" t="e">
        <v>#N/A</v>
      </c>
      <c r="AE116" s="57" t="e">
        <v>#N/A</v>
      </c>
      <c r="AF116" s="57" t="e">
        <v>#N/A</v>
      </c>
      <c r="AG116" s="57" t="e">
        <v>#N/A</v>
      </c>
      <c r="AH116" s="57" t="e">
        <v>#N/A</v>
      </c>
      <c r="AI116" s="57" t="e">
        <v>#N/A</v>
      </c>
      <c r="AJ116" s="57" t="e">
        <v>#N/A</v>
      </c>
      <c r="AK116" s="58" t="e">
        <v>#N/A</v>
      </c>
    </row>
    <row r="117" spans="6:37">
      <c r="F117" s="55" t="s">
        <v>97</v>
      </c>
      <c r="G117" s="56">
        <v>1124</v>
      </c>
      <c r="H117" s="57" t="e">
        <v>#N/A</v>
      </c>
      <c r="I117" s="57" t="e">
        <v>#N/A</v>
      </c>
      <c r="J117" s="57" t="e">
        <v>#N/A</v>
      </c>
      <c r="K117" s="57" t="e">
        <v>#N/A</v>
      </c>
      <c r="L117" s="57" t="e">
        <v>#N/A</v>
      </c>
      <c r="M117" s="57" t="e">
        <v>#N/A</v>
      </c>
      <c r="N117" s="57" t="e">
        <v>#N/A</v>
      </c>
      <c r="O117" s="57" t="e">
        <v>#N/A</v>
      </c>
      <c r="P117" s="57" t="e">
        <v>#N/A</v>
      </c>
      <c r="Q117" s="57" t="e">
        <v>#N/A</v>
      </c>
      <c r="R117" s="57" t="e">
        <v>#N/A</v>
      </c>
      <c r="S117" s="57" t="e">
        <v>#N/A</v>
      </c>
      <c r="T117" s="57" t="e">
        <v>#N/A</v>
      </c>
      <c r="U117" s="57" t="e">
        <v>#N/A</v>
      </c>
      <c r="V117" s="57" t="e">
        <v>#N/A</v>
      </c>
      <c r="W117" s="57" t="e">
        <v>#N/A</v>
      </c>
      <c r="X117" s="57" t="e">
        <v>#N/A</v>
      </c>
      <c r="Y117" s="57" t="e">
        <v>#N/A</v>
      </c>
      <c r="Z117" s="57" t="e">
        <v>#N/A</v>
      </c>
      <c r="AA117" s="57" t="e">
        <v>#N/A</v>
      </c>
      <c r="AB117" s="57" t="e">
        <v>#N/A</v>
      </c>
      <c r="AC117" s="57" t="e">
        <v>#N/A</v>
      </c>
      <c r="AD117" s="57" t="e">
        <v>#N/A</v>
      </c>
      <c r="AE117" s="57" t="e">
        <v>#N/A</v>
      </c>
      <c r="AF117" s="57" t="e">
        <v>#N/A</v>
      </c>
      <c r="AG117" s="57" t="e">
        <v>#N/A</v>
      </c>
      <c r="AH117" s="57" t="e">
        <v>#N/A</v>
      </c>
      <c r="AI117" s="57" t="e">
        <v>#N/A</v>
      </c>
      <c r="AJ117" s="57" t="e">
        <v>#N/A</v>
      </c>
      <c r="AK117" s="58" t="e">
        <v>#N/A</v>
      </c>
    </row>
    <row r="118" spans="6:37">
      <c r="F118" s="55" t="s">
        <v>98</v>
      </c>
      <c r="G118" s="56">
        <v>1118</v>
      </c>
      <c r="H118" s="57" t="e">
        <v>#N/A</v>
      </c>
      <c r="I118" s="57" t="e">
        <v>#N/A</v>
      </c>
      <c r="J118" s="57" t="e">
        <v>#N/A</v>
      </c>
      <c r="K118" s="57" t="e">
        <v>#N/A</v>
      </c>
      <c r="L118" s="57" t="e">
        <v>#N/A</v>
      </c>
      <c r="M118" s="57" t="e">
        <v>#N/A</v>
      </c>
      <c r="N118" s="57" t="e">
        <v>#N/A</v>
      </c>
      <c r="O118" s="57" t="e">
        <v>#N/A</v>
      </c>
      <c r="P118" s="57" t="e">
        <v>#N/A</v>
      </c>
      <c r="Q118" s="57" t="e">
        <v>#N/A</v>
      </c>
      <c r="R118" s="57" t="e">
        <v>#N/A</v>
      </c>
      <c r="S118" s="57" t="e">
        <v>#N/A</v>
      </c>
      <c r="T118" s="57" t="e">
        <v>#N/A</v>
      </c>
      <c r="U118" s="57" t="e">
        <v>#N/A</v>
      </c>
      <c r="V118" s="57" t="e">
        <v>#N/A</v>
      </c>
      <c r="W118" s="57" t="e">
        <v>#N/A</v>
      </c>
      <c r="X118" s="57" t="e">
        <v>#N/A</v>
      </c>
      <c r="Y118" s="57" t="e">
        <v>#N/A</v>
      </c>
      <c r="Z118" s="57" t="e">
        <v>#N/A</v>
      </c>
      <c r="AA118" s="57" t="e">
        <v>#N/A</v>
      </c>
      <c r="AB118" s="57" t="e">
        <v>#N/A</v>
      </c>
      <c r="AC118" s="57" t="e">
        <v>#N/A</v>
      </c>
      <c r="AD118" s="57" t="e">
        <v>#N/A</v>
      </c>
      <c r="AE118" s="57" t="e">
        <v>#N/A</v>
      </c>
      <c r="AF118" s="57" t="e">
        <v>#N/A</v>
      </c>
      <c r="AG118" s="57" t="e">
        <v>#N/A</v>
      </c>
      <c r="AH118" s="57" t="e">
        <v>#N/A</v>
      </c>
      <c r="AI118" s="57" t="e">
        <v>#N/A</v>
      </c>
      <c r="AJ118" s="57" t="e">
        <v>#N/A</v>
      </c>
      <c r="AK118" s="58" t="e">
        <v>#N/A</v>
      </c>
    </row>
    <row r="119" spans="6:37">
      <c r="F119" s="55" t="s">
        <v>99</v>
      </c>
      <c r="G119" s="56">
        <v>1173</v>
      </c>
      <c r="H119" s="57" t="e">
        <v>#N/A</v>
      </c>
      <c r="I119" s="57" t="e">
        <v>#N/A</v>
      </c>
      <c r="J119" s="57" t="e">
        <v>#N/A</v>
      </c>
      <c r="K119" s="57" t="e">
        <v>#N/A</v>
      </c>
      <c r="L119" s="57" t="e">
        <v>#N/A</v>
      </c>
      <c r="M119" s="57" t="e">
        <v>#N/A</v>
      </c>
      <c r="N119" s="57" t="e">
        <v>#N/A</v>
      </c>
      <c r="O119" s="57" t="e">
        <v>#N/A</v>
      </c>
      <c r="P119" s="57" t="e">
        <v>#N/A</v>
      </c>
      <c r="Q119" s="57" t="e">
        <v>#N/A</v>
      </c>
      <c r="R119" s="57" t="e">
        <v>#N/A</v>
      </c>
      <c r="S119" s="57" t="e">
        <v>#N/A</v>
      </c>
      <c r="T119" s="57" t="e">
        <v>#N/A</v>
      </c>
      <c r="U119" s="57" t="e">
        <v>#N/A</v>
      </c>
      <c r="V119" s="57" t="e">
        <v>#N/A</v>
      </c>
      <c r="W119" s="57" t="e">
        <v>#N/A</v>
      </c>
      <c r="X119" s="57" t="e">
        <v>#N/A</v>
      </c>
      <c r="Y119" s="57" t="e">
        <v>#N/A</v>
      </c>
      <c r="Z119" s="57" t="e">
        <v>#N/A</v>
      </c>
      <c r="AA119" s="57" t="e">
        <v>#N/A</v>
      </c>
      <c r="AB119" s="57" t="e">
        <v>#N/A</v>
      </c>
      <c r="AC119" s="57" t="e">
        <v>#N/A</v>
      </c>
      <c r="AD119" s="57" t="e">
        <v>#N/A</v>
      </c>
      <c r="AE119" s="57" t="e">
        <v>#N/A</v>
      </c>
      <c r="AF119" s="57" t="e">
        <v>#N/A</v>
      </c>
      <c r="AG119" s="57" t="e">
        <v>#N/A</v>
      </c>
      <c r="AH119" s="57" t="e">
        <v>#N/A</v>
      </c>
      <c r="AI119" s="57" t="e">
        <v>#N/A</v>
      </c>
      <c r="AJ119" s="57" t="e">
        <v>#N/A</v>
      </c>
      <c r="AK119" s="58" t="e">
        <v>#N/A</v>
      </c>
    </row>
    <row r="120" spans="6:37">
      <c r="F120" s="55" t="s">
        <v>100</v>
      </c>
      <c r="G120" s="56">
        <v>1171</v>
      </c>
      <c r="H120" s="57" t="e">
        <v>#N/A</v>
      </c>
      <c r="I120" s="57" t="e">
        <v>#N/A</v>
      </c>
      <c r="J120" s="57" t="e">
        <v>#N/A</v>
      </c>
      <c r="K120" s="57" t="e">
        <v>#N/A</v>
      </c>
      <c r="L120" s="57" t="e">
        <v>#N/A</v>
      </c>
      <c r="M120" s="57" t="e">
        <v>#N/A</v>
      </c>
      <c r="N120" s="57" t="e">
        <v>#N/A</v>
      </c>
      <c r="O120" s="57" t="e">
        <v>#N/A</v>
      </c>
      <c r="P120" s="57" t="e">
        <v>#N/A</v>
      </c>
      <c r="Q120" s="57" t="e">
        <v>#N/A</v>
      </c>
      <c r="R120" s="57" t="e">
        <v>#N/A</v>
      </c>
      <c r="S120" s="57" t="e">
        <v>#N/A</v>
      </c>
      <c r="T120" s="57" t="e">
        <v>#N/A</v>
      </c>
      <c r="U120" s="57" t="e">
        <v>#N/A</v>
      </c>
      <c r="V120" s="57" t="e">
        <v>#N/A</v>
      </c>
      <c r="W120" s="57" t="e">
        <v>#N/A</v>
      </c>
      <c r="X120" s="57" t="e">
        <v>#N/A</v>
      </c>
      <c r="Y120" s="57" t="e">
        <v>#N/A</v>
      </c>
      <c r="Z120" s="57" t="e">
        <v>#N/A</v>
      </c>
      <c r="AA120" s="57" t="e">
        <v>#N/A</v>
      </c>
      <c r="AB120" s="57" t="e">
        <v>#N/A</v>
      </c>
      <c r="AC120" s="57" t="e">
        <v>#N/A</v>
      </c>
      <c r="AD120" s="57" t="e">
        <v>#N/A</v>
      </c>
      <c r="AE120" s="57" t="e">
        <v>#N/A</v>
      </c>
      <c r="AF120" s="57" t="e">
        <v>#N/A</v>
      </c>
      <c r="AG120" s="57" t="e">
        <v>#N/A</v>
      </c>
      <c r="AH120" s="57" t="e">
        <v>#N/A</v>
      </c>
      <c r="AI120" s="57" t="e">
        <v>#N/A</v>
      </c>
      <c r="AJ120" s="57" t="e">
        <v>#N/A</v>
      </c>
      <c r="AK120" s="58" t="e">
        <v>#N/A</v>
      </c>
    </row>
    <row r="121" spans="6:37">
      <c r="F121" s="88" t="s">
        <v>101</v>
      </c>
      <c r="G121" s="56">
        <v>1230</v>
      </c>
      <c r="H121" s="57" t="e">
        <v>#N/A</v>
      </c>
      <c r="I121" s="57" t="e">
        <v>#N/A</v>
      </c>
      <c r="J121" s="57" t="e">
        <v>#N/A</v>
      </c>
      <c r="K121" s="57" t="e">
        <v>#N/A</v>
      </c>
      <c r="L121" s="57" t="e">
        <v>#N/A</v>
      </c>
      <c r="M121" s="57" t="e">
        <v>#N/A</v>
      </c>
      <c r="N121" s="57" t="e">
        <v>#N/A</v>
      </c>
      <c r="O121" s="57" t="e">
        <v>#N/A</v>
      </c>
      <c r="P121" s="57" t="e">
        <v>#N/A</v>
      </c>
      <c r="Q121" s="57" t="e">
        <v>#N/A</v>
      </c>
      <c r="R121" s="57" t="e">
        <v>#N/A</v>
      </c>
      <c r="S121" s="57" t="e">
        <v>#N/A</v>
      </c>
      <c r="T121" s="57" t="e">
        <v>#N/A</v>
      </c>
      <c r="U121" s="57" t="e">
        <v>#N/A</v>
      </c>
      <c r="V121" s="57" t="e">
        <v>#N/A</v>
      </c>
      <c r="W121" s="57" t="e">
        <v>#N/A</v>
      </c>
      <c r="X121" s="57" t="e">
        <v>#N/A</v>
      </c>
      <c r="Y121" s="57" t="e">
        <v>#N/A</v>
      </c>
      <c r="Z121" s="57" t="e">
        <v>#N/A</v>
      </c>
      <c r="AA121" s="57" t="e">
        <v>#N/A</v>
      </c>
      <c r="AB121" s="57" t="e">
        <v>#N/A</v>
      </c>
      <c r="AC121" s="57" t="e">
        <v>#N/A</v>
      </c>
      <c r="AD121" s="57" t="e">
        <v>#N/A</v>
      </c>
      <c r="AE121" s="57" t="e">
        <v>#N/A</v>
      </c>
      <c r="AF121" s="57" t="e">
        <v>#N/A</v>
      </c>
      <c r="AG121" s="57" t="e">
        <v>#N/A</v>
      </c>
      <c r="AH121" s="57" t="e">
        <v>#N/A</v>
      </c>
      <c r="AI121" s="57" t="e">
        <v>#N/A</v>
      </c>
      <c r="AJ121" s="57" t="e">
        <v>#N/A</v>
      </c>
      <c r="AK121" s="58" t="e">
        <v>#N/A</v>
      </c>
    </row>
    <row r="122" spans="6:37">
      <c r="F122" s="88" t="s">
        <v>90</v>
      </c>
      <c r="G122" s="56">
        <v>1224</v>
      </c>
      <c r="H122" s="57" t="e">
        <v>#N/A</v>
      </c>
      <c r="I122" s="57" t="e">
        <v>#N/A</v>
      </c>
      <c r="J122" s="57" t="e">
        <v>#N/A</v>
      </c>
      <c r="K122" s="57" t="e">
        <v>#N/A</v>
      </c>
      <c r="L122" s="57" t="e">
        <v>#N/A</v>
      </c>
      <c r="M122" s="57" t="e">
        <v>#N/A</v>
      </c>
      <c r="N122" s="57" t="e">
        <v>#N/A</v>
      </c>
      <c r="O122" s="57" t="e">
        <v>#N/A</v>
      </c>
      <c r="P122" s="57" t="e">
        <v>#N/A</v>
      </c>
      <c r="Q122" s="57" t="e">
        <v>#N/A</v>
      </c>
      <c r="R122" s="57" t="e">
        <v>#N/A</v>
      </c>
      <c r="S122" s="57" t="e">
        <v>#N/A</v>
      </c>
      <c r="T122" s="57" t="e">
        <v>#N/A</v>
      </c>
      <c r="U122" s="57" t="e">
        <v>#N/A</v>
      </c>
      <c r="V122" s="57" t="e">
        <v>#N/A</v>
      </c>
      <c r="W122" s="57" t="e">
        <v>#N/A</v>
      </c>
      <c r="X122" s="57" t="e">
        <v>#N/A</v>
      </c>
      <c r="Y122" s="57" t="e">
        <v>#N/A</v>
      </c>
      <c r="Z122" s="57" t="e">
        <v>#N/A</v>
      </c>
      <c r="AA122" s="57" t="e">
        <v>#N/A</v>
      </c>
      <c r="AB122" s="57" t="e">
        <v>#N/A</v>
      </c>
      <c r="AC122" s="57" t="e">
        <v>#N/A</v>
      </c>
      <c r="AD122" s="57" t="e">
        <v>#N/A</v>
      </c>
      <c r="AE122" s="57" t="e">
        <v>#N/A</v>
      </c>
      <c r="AF122" s="57" t="e">
        <v>#N/A</v>
      </c>
      <c r="AG122" s="57" t="e">
        <v>#N/A</v>
      </c>
      <c r="AH122" s="57" t="e">
        <v>#N/A</v>
      </c>
      <c r="AI122" s="57" t="e">
        <v>#N/A</v>
      </c>
      <c r="AJ122" s="57" t="e">
        <v>#N/A</v>
      </c>
      <c r="AK122" s="58" t="e">
        <v>#N/A</v>
      </c>
    </row>
    <row r="123" spans="6:37">
      <c r="F123" s="55" t="s">
        <v>91</v>
      </c>
      <c r="G123" s="56">
        <v>1272</v>
      </c>
      <c r="H123" s="57" t="e">
        <v>#N/A</v>
      </c>
      <c r="I123" s="57" t="e">
        <v>#N/A</v>
      </c>
      <c r="J123" s="57" t="e">
        <v>#N/A</v>
      </c>
      <c r="K123" s="57" t="e">
        <v>#N/A</v>
      </c>
      <c r="L123" s="57" t="e">
        <v>#N/A</v>
      </c>
      <c r="M123" s="57" t="e">
        <v>#N/A</v>
      </c>
      <c r="N123" s="57" t="e">
        <v>#N/A</v>
      </c>
      <c r="O123" s="57" t="e">
        <v>#N/A</v>
      </c>
      <c r="P123" s="57" t="e">
        <v>#N/A</v>
      </c>
      <c r="Q123" s="57" t="e">
        <v>#N/A</v>
      </c>
      <c r="R123" s="57" t="e">
        <v>#N/A</v>
      </c>
      <c r="S123" s="57" t="e">
        <v>#N/A</v>
      </c>
      <c r="T123" s="57" t="e">
        <v>#N/A</v>
      </c>
      <c r="U123" s="57" t="e">
        <v>#N/A</v>
      </c>
      <c r="V123" s="57" t="e">
        <v>#N/A</v>
      </c>
      <c r="W123" s="57" t="e">
        <v>#N/A</v>
      </c>
      <c r="X123" s="57" t="e">
        <v>#N/A</v>
      </c>
      <c r="Y123" s="57" t="e">
        <v>#N/A</v>
      </c>
      <c r="Z123" s="57" t="e">
        <v>#N/A</v>
      </c>
      <c r="AA123" s="57" t="e">
        <v>#N/A</v>
      </c>
      <c r="AB123" s="57" t="e">
        <v>#N/A</v>
      </c>
      <c r="AC123" s="57" t="e">
        <v>#N/A</v>
      </c>
      <c r="AD123" s="57" t="e">
        <v>#N/A</v>
      </c>
      <c r="AE123" s="57" t="e">
        <v>#N/A</v>
      </c>
      <c r="AF123" s="57" t="e">
        <v>#N/A</v>
      </c>
      <c r="AG123" s="57" t="e">
        <v>#N/A</v>
      </c>
      <c r="AH123" s="57" t="e">
        <v>#N/A</v>
      </c>
      <c r="AI123" s="57" t="e">
        <v>#N/A</v>
      </c>
      <c r="AJ123" s="57" t="e">
        <v>#N/A</v>
      </c>
      <c r="AK123" s="58" t="e">
        <v>#N/A</v>
      </c>
    </row>
    <row r="124" spans="6:37" ht="19.5" thickBot="1">
      <c r="F124" s="97" t="s">
        <v>92</v>
      </c>
      <c r="G124" s="51">
        <v>1264</v>
      </c>
      <c r="H124" s="89" t="e">
        <v>#N/A</v>
      </c>
      <c r="I124" s="89" t="e">
        <v>#N/A</v>
      </c>
      <c r="J124" s="89" t="e">
        <v>#N/A</v>
      </c>
      <c r="K124" s="89" t="e">
        <v>#N/A</v>
      </c>
      <c r="L124" s="89" t="e">
        <v>#N/A</v>
      </c>
      <c r="M124" s="89" t="e">
        <v>#N/A</v>
      </c>
      <c r="N124" s="89" t="e">
        <v>#N/A</v>
      </c>
      <c r="O124" s="89" t="e">
        <v>#N/A</v>
      </c>
      <c r="P124" s="89" t="e">
        <v>#N/A</v>
      </c>
      <c r="Q124" s="89" t="e">
        <v>#N/A</v>
      </c>
      <c r="R124" s="89" t="e">
        <v>#N/A</v>
      </c>
      <c r="S124" s="89" t="e">
        <v>#N/A</v>
      </c>
      <c r="T124" s="89" t="e">
        <v>#N/A</v>
      </c>
      <c r="U124" s="89" t="e">
        <v>#N/A</v>
      </c>
      <c r="V124" s="89" t="e">
        <v>#N/A</v>
      </c>
      <c r="W124" s="89" t="e">
        <v>#N/A</v>
      </c>
      <c r="X124" s="89" t="e">
        <v>#N/A</v>
      </c>
      <c r="Y124" s="89" t="e">
        <v>#N/A</v>
      </c>
      <c r="Z124" s="89" t="e">
        <v>#N/A</v>
      </c>
      <c r="AA124" s="89" t="e">
        <v>#N/A</v>
      </c>
      <c r="AB124" s="89" t="e">
        <v>#N/A</v>
      </c>
      <c r="AC124" s="89" t="e">
        <v>#N/A</v>
      </c>
      <c r="AD124" s="89" t="e">
        <v>#N/A</v>
      </c>
      <c r="AE124" s="89" t="e">
        <v>#N/A</v>
      </c>
      <c r="AF124" s="89" t="e">
        <v>#N/A</v>
      </c>
      <c r="AG124" s="89" t="e">
        <v>#N/A</v>
      </c>
      <c r="AH124" s="89" t="e">
        <v>#N/A</v>
      </c>
      <c r="AI124" s="89" t="e">
        <v>#N/A</v>
      </c>
      <c r="AJ124" s="89" t="e">
        <v>#N/A</v>
      </c>
      <c r="AK124" s="52" t="e">
        <v>#N/A</v>
      </c>
    </row>
    <row r="125" spans="6:37">
      <c r="F125" s="59" t="s">
        <v>102</v>
      </c>
      <c r="G125" s="46">
        <f t="shared" ref="G125:AK125" si="34">G59</f>
        <v>656</v>
      </c>
      <c r="H125" s="47">
        <f t="shared" si="34"/>
        <v>495</v>
      </c>
      <c r="I125" s="47">
        <f t="shared" si="34"/>
        <v>338</v>
      </c>
      <c r="J125" s="47">
        <f t="shared" si="34"/>
        <v>196</v>
      </c>
      <c r="K125" s="47">
        <f t="shared" si="34"/>
        <v>141</v>
      </c>
      <c r="L125" s="47">
        <f t="shared" si="34"/>
        <v>149</v>
      </c>
      <c r="M125" s="47">
        <f t="shared" si="34"/>
        <v>107</v>
      </c>
      <c r="N125" s="47">
        <f t="shared" si="34"/>
        <v>135</v>
      </c>
      <c r="O125" s="47">
        <f t="shared" si="34"/>
        <v>163</v>
      </c>
      <c r="P125" s="47">
        <f t="shared" si="34"/>
        <v>511</v>
      </c>
      <c r="Q125" s="47">
        <f t="shared" si="34"/>
        <v>259</v>
      </c>
      <c r="R125" s="47">
        <f t="shared" si="34"/>
        <v>307</v>
      </c>
      <c r="S125" s="47">
        <f t="shared" si="34"/>
        <v>335</v>
      </c>
      <c r="T125" s="47">
        <f t="shared" si="34"/>
        <v>383</v>
      </c>
      <c r="U125" s="47">
        <f t="shared" si="34"/>
        <v>332</v>
      </c>
      <c r="V125" s="47">
        <f t="shared" si="34"/>
        <v>291</v>
      </c>
      <c r="W125" s="47">
        <f t="shared" si="34"/>
        <v>364</v>
      </c>
      <c r="X125" s="47">
        <f t="shared" si="34"/>
        <v>327</v>
      </c>
      <c r="Y125" s="47">
        <f t="shared" si="34"/>
        <v>310</v>
      </c>
      <c r="Z125" s="47">
        <f t="shared" si="34"/>
        <v>2593</v>
      </c>
      <c r="AA125" s="47">
        <f t="shared" si="34"/>
        <v>2429</v>
      </c>
      <c r="AB125" s="47">
        <f t="shared" si="34"/>
        <v>2265</v>
      </c>
      <c r="AC125" s="47">
        <f t="shared" si="34"/>
        <v>2081</v>
      </c>
      <c r="AD125" s="47">
        <f t="shared" si="34"/>
        <v>1917</v>
      </c>
      <c r="AE125" s="47">
        <f t="shared" si="34"/>
        <v>1753</v>
      </c>
      <c r="AF125" s="47">
        <f t="shared" si="34"/>
        <v>1594</v>
      </c>
      <c r="AG125" s="47">
        <f t="shared" si="34"/>
        <v>1435</v>
      </c>
      <c r="AH125" s="47">
        <f t="shared" si="34"/>
        <v>1056</v>
      </c>
      <c r="AI125" s="47">
        <f t="shared" si="34"/>
        <v>0</v>
      </c>
      <c r="AJ125" s="47">
        <f t="shared" si="34"/>
        <v>0</v>
      </c>
      <c r="AK125" s="90">
        <f t="shared" si="34"/>
        <v>0</v>
      </c>
    </row>
    <row r="126" spans="6:37" ht="19.5" thickBot="1">
      <c r="F126" s="61" t="s">
        <v>103</v>
      </c>
      <c r="G126" s="45">
        <f>G125-G121</f>
        <v>-574</v>
      </c>
      <c r="H126" s="41" t="e">
        <f t="shared" ref="H126:AK126" si="35">H125-H121</f>
        <v>#N/A</v>
      </c>
      <c r="I126" s="41" t="e">
        <f t="shared" si="35"/>
        <v>#N/A</v>
      </c>
      <c r="J126" s="41" t="e">
        <f t="shared" si="35"/>
        <v>#N/A</v>
      </c>
      <c r="K126" s="41" t="e">
        <f t="shared" si="35"/>
        <v>#N/A</v>
      </c>
      <c r="L126" s="41" t="e">
        <f t="shared" si="35"/>
        <v>#N/A</v>
      </c>
      <c r="M126" s="41" t="e">
        <f t="shared" si="35"/>
        <v>#N/A</v>
      </c>
      <c r="N126" s="41" t="e">
        <f t="shared" si="35"/>
        <v>#N/A</v>
      </c>
      <c r="O126" s="41" t="e">
        <f t="shared" si="35"/>
        <v>#N/A</v>
      </c>
      <c r="P126" s="41" t="e">
        <f t="shared" si="35"/>
        <v>#N/A</v>
      </c>
      <c r="Q126" s="41" t="e">
        <f t="shared" si="35"/>
        <v>#N/A</v>
      </c>
      <c r="R126" s="41" t="e">
        <f t="shared" si="35"/>
        <v>#N/A</v>
      </c>
      <c r="S126" s="41" t="e">
        <f t="shared" si="35"/>
        <v>#N/A</v>
      </c>
      <c r="T126" s="41" t="e">
        <f t="shared" si="35"/>
        <v>#N/A</v>
      </c>
      <c r="U126" s="41" t="e">
        <f t="shared" si="35"/>
        <v>#N/A</v>
      </c>
      <c r="V126" s="41" t="e">
        <f t="shared" si="35"/>
        <v>#N/A</v>
      </c>
      <c r="W126" s="41" t="e">
        <f t="shared" si="35"/>
        <v>#N/A</v>
      </c>
      <c r="X126" s="41" t="e">
        <f t="shared" si="35"/>
        <v>#N/A</v>
      </c>
      <c r="Y126" s="41" t="e">
        <f t="shared" si="35"/>
        <v>#N/A</v>
      </c>
      <c r="Z126" s="41" t="e">
        <f t="shared" si="35"/>
        <v>#N/A</v>
      </c>
      <c r="AA126" s="41" t="e">
        <f t="shared" si="35"/>
        <v>#N/A</v>
      </c>
      <c r="AB126" s="41" t="e">
        <f t="shared" si="35"/>
        <v>#N/A</v>
      </c>
      <c r="AC126" s="41" t="e">
        <f t="shared" si="35"/>
        <v>#N/A</v>
      </c>
      <c r="AD126" s="41" t="e">
        <f t="shared" si="35"/>
        <v>#N/A</v>
      </c>
      <c r="AE126" s="41" t="e">
        <f t="shared" si="35"/>
        <v>#N/A</v>
      </c>
      <c r="AF126" s="41" t="e">
        <f t="shared" si="35"/>
        <v>#N/A</v>
      </c>
      <c r="AG126" s="41" t="e">
        <f t="shared" si="35"/>
        <v>#N/A</v>
      </c>
      <c r="AH126" s="41" t="e">
        <f t="shared" si="35"/>
        <v>#N/A</v>
      </c>
      <c r="AI126" s="41" t="e">
        <f t="shared" si="35"/>
        <v>#N/A</v>
      </c>
      <c r="AJ126" s="41" t="e">
        <f t="shared" si="35"/>
        <v>#N/A</v>
      </c>
      <c r="AK126" s="42" t="e">
        <f t="shared" si="35"/>
        <v>#N/A</v>
      </c>
    </row>
    <row r="130" spans="5:37" ht="24">
      <c r="F130" s="54" t="s">
        <v>147</v>
      </c>
    </row>
    <row r="131" spans="5:37" ht="19.5" thickBot="1"/>
    <row r="132" spans="5:37" ht="19.5" thickBot="1">
      <c r="F132" s="91" t="s">
        <v>104</v>
      </c>
      <c r="G132" s="92">
        <v>2025</v>
      </c>
      <c r="H132" s="92">
        <v>2026</v>
      </c>
      <c r="I132" s="92">
        <v>2027</v>
      </c>
      <c r="J132" s="92">
        <v>2028</v>
      </c>
      <c r="K132" s="92">
        <v>2029</v>
      </c>
      <c r="L132" s="92">
        <v>2030</v>
      </c>
      <c r="M132" s="92">
        <v>2031</v>
      </c>
      <c r="N132" s="92">
        <v>2032</v>
      </c>
      <c r="O132" s="92">
        <v>2033</v>
      </c>
      <c r="P132" s="92">
        <v>2034</v>
      </c>
      <c r="Q132" s="92">
        <v>2035</v>
      </c>
      <c r="R132" s="92">
        <v>2036</v>
      </c>
      <c r="S132" s="92">
        <v>2037</v>
      </c>
      <c r="T132" s="92">
        <v>2038</v>
      </c>
      <c r="U132" s="92">
        <v>2039</v>
      </c>
      <c r="V132" s="92">
        <v>2040</v>
      </c>
      <c r="W132" s="92">
        <v>2041</v>
      </c>
      <c r="X132" s="92">
        <v>2042</v>
      </c>
      <c r="Y132" s="92">
        <v>2043</v>
      </c>
      <c r="Z132" s="92">
        <v>2044</v>
      </c>
      <c r="AA132" s="92">
        <v>2045</v>
      </c>
      <c r="AB132" s="92">
        <v>2046</v>
      </c>
      <c r="AC132" s="92">
        <v>2047</v>
      </c>
      <c r="AD132" s="92">
        <v>2048</v>
      </c>
      <c r="AE132" s="92">
        <v>2049</v>
      </c>
      <c r="AF132" s="92">
        <v>2050</v>
      </c>
      <c r="AG132" s="92">
        <v>2051</v>
      </c>
      <c r="AH132" s="92">
        <v>2052</v>
      </c>
      <c r="AI132" s="92">
        <v>2053</v>
      </c>
      <c r="AJ132" s="92">
        <v>2054</v>
      </c>
      <c r="AK132" s="93">
        <v>2055</v>
      </c>
    </row>
    <row r="133" spans="5:37">
      <c r="F133" s="87" t="s">
        <v>93</v>
      </c>
      <c r="G133" s="56">
        <f>388+24+400</f>
        <v>812</v>
      </c>
      <c r="H133" s="57" t="e">
        <v>#N/A</v>
      </c>
      <c r="I133" s="57" t="e">
        <v>#N/A</v>
      </c>
      <c r="J133" s="57" t="e">
        <v>#N/A</v>
      </c>
      <c r="K133" s="57" t="e">
        <v>#N/A</v>
      </c>
      <c r="L133" s="57" t="e">
        <v>#N/A</v>
      </c>
      <c r="M133" s="57" t="e">
        <v>#N/A</v>
      </c>
      <c r="N133" s="57" t="e">
        <v>#N/A</v>
      </c>
      <c r="O133" s="57" t="e">
        <v>#N/A</v>
      </c>
      <c r="P133" s="57" t="e">
        <v>#N/A</v>
      </c>
      <c r="Q133" s="57" t="e">
        <v>#N/A</v>
      </c>
      <c r="R133" s="57" t="e">
        <v>#N/A</v>
      </c>
      <c r="S133" s="57" t="e">
        <v>#N/A</v>
      </c>
      <c r="T133" s="57" t="e">
        <v>#N/A</v>
      </c>
      <c r="U133" s="57" t="e">
        <v>#N/A</v>
      </c>
      <c r="V133" s="57" t="e">
        <v>#N/A</v>
      </c>
      <c r="W133" s="57" t="e">
        <v>#N/A</v>
      </c>
      <c r="X133" s="57" t="e">
        <v>#N/A</v>
      </c>
      <c r="Y133" s="57" t="e">
        <v>#N/A</v>
      </c>
      <c r="Z133" s="57" t="e">
        <v>#N/A</v>
      </c>
      <c r="AA133" s="57" t="e">
        <v>#N/A</v>
      </c>
      <c r="AB133" s="57" t="e">
        <v>#N/A</v>
      </c>
      <c r="AC133" s="57" t="e">
        <v>#N/A</v>
      </c>
      <c r="AD133" s="57" t="e">
        <v>#N/A</v>
      </c>
      <c r="AE133" s="57" t="e">
        <v>#N/A</v>
      </c>
      <c r="AF133" s="57" t="e">
        <v>#N/A</v>
      </c>
      <c r="AG133" s="57" t="e">
        <v>#N/A</v>
      </c>
      <c r="AH133" s="57" t="e">
        <v>#N/A</v>
      </c>
      <c r="AI133" s="57" t="e">
        <v>#N/A</v>
      </c>
      <c r="AJ133" s="57" t="e">
        <v>#N/A</v>
      </c>
      <c r="AK133" s="58" t="e">
        <v>#N/A</v>
      </c>
    </row>
    <row r="134" spans="5:37">
      <c r="F134" s="55" t="s">
        <v>94</v>
      </c>
      <c r="G134" s="56">
        <v>763</v>
      </c>
      <c r="H134" s="57" t="e">
        <v>#N/A</v>
      </c>
      <c r="I134" s="57" t="e">
        <v>#N/A</v>
      </c>
      <c r="J134" s="57" t="e">
        <v>#N/A</v>
      </c>
      <c r="K134" s="57" t="e">
        <v>#N/A</v>
      </c>
      <c r="L134" s="57" t="e">
        <v>#N/A</v>
      </c>
      <c r="M134" s="57" t="e">
        <v>#N/A</v>
      </c>
      <c r="N134" s="57" t="e">
        <v>#N/A</v>
      </c>
      <c r="O134" s="57" t="e">
        <v>#N/A</v>
      </c>
      <c r="P134" s="57" t="e">
        <v>#N/A</v>
      </c>
      <c r="Q134" s="57" t="e">
        <v>#N/A</v>
      </c>
      <c r="R134" s="57" t="e">
        <v>#N/A</v>
      </c>
      <c r="S134" s="57" t="e">
        <v>#N/A</v>
      </c>
      <c r="T134" s="57" t="e">
        <v>#N/A</v>
      </c>
      <c r="U134" s="57" t="e">
        <v>#N/A</v>
      </c>
      <c r="V134" s="57" t="e">
        <v>#N/A</v>
      </c>
      <c r="W134" s="57" t="e">
        <v>#N/A</v>
      </c>
      <c r="X134" s="57" t="e">
        <v>#N/A</v>
      </c>
      <c r="Y134" s="57" t="e">
        <v>#N/A</v>
      </c>
      <c r="Z134" s="57" t="e">
        <v>#N/A</v>
      </c>
      <c r="AA134" s="57" t="e">
        <v>#N/A</v>
      </c>
      <c r="AB134" s="57" t="e">
        <v>#N/A</v>
      </c>
      <c r="AC134" s="57" t="e">
        <v>#N/A</v>
      </c>
      <c r="AD134" s="57" t="e">
        <v>#N/A</v>
      </c>
      <c r="AE134" s="57" t="e">
        <v>#N/A</v>
      </c>
      <c r="AF134" s="57" t="e">
        <v>#N/A</v>
      </c>
      <c r="AG134" s="57" t="e">
        <v>#N/A</v>
      </c>
      <c r="AH134" s="57" t="e">
        <v>#N/A</v>
      </c>
      <c r="AI134" s="57" t="e">
        <v>#N/A</v>
      </c>
      <c r="AJ134" s="57" t="e">
        <v>#N/A</v>
      </c>
      <c r="AK134" s="58" t="e">
        <v>#N/A</v>
      </c>
    </row>
    <row r="135" spans="5:37">
      <c r="F135" s="55" t="s">
        <v>95</v>
      </c>
      <c r="G135" s="56">
        <v>733</v>
      </c>
      <c r="H135" s="57" t="e">
        <v>#N/A</v>
      </c>
      <c r="I135" s="57" t="e">
        <v>#N/A</v>
      </c>
      <c r="J135" s="57" t="e">
        <v>#N/A</v>
      </c>
      <c r="K135" s="57" t="e">
        <v>#N/A</v>
      </c>
      <c r="L135" s="57" t="e">
        <v>#N/A</v>
      </c>
      <c r="M135" s="57" t="e">
        <v>#N/A</v>
      </c>
      <c r="N135" s="57" t="e">
        <v>#N/A</v>
      </c>
      <c r="O135" s="57" t="e">
        <v>#N/A</v>
      </c>
      <c r="P135" s="57" t="e">
        <v>#N/A</v>
      </c>
      <c r="Q135" s="57" t="e">
        <v>#N/A</v>
      </c>
      <c r="R135" s="57" t="e">
        <v>#N/A</v>
      </c>
      <c r="S135" s="57" t="e">
        <v>#N/A</v>
      </c>
      <c r="T135" s="57" t="e">
        <v>#N/A</v>
      </c>
      <c r="U135" s="57" t="e">
        <v>#N/A</v>
      </c>
      <c r="V135" s="57" t="e">
        <v>#N/A</v>
      </c>
      <c r="W135" s="57" t="e">
        <v>#N/A</v>
      </c>
      <c r="X135" s="57" t="e">
        <v>#N/A</v>
      </c>
      <c r="Y135" s="57" t="e">
        <v>#N/A</v>
      </c>
      <c r="Z135" s="57" t="e">
        <v>#N/A</v>
      </c>
      <c r="AA135" s="57" t="e">
        <v>#N/A</v>
      </c>
      <c r="AB135" s="57" t="e">
        <v>#N/A</v>
      </c>
      <c r="AC135" s="57" t="e">
        <v>#N/A</v>
      </c>
      <c r="AD135" s="57" t="e">
        <v>#N/A</v>
      </c>
      <c r="AE135" s="57" t="e">
        <v>#N/A</v>
      </c>
      <c r="AF135" s="57" t="e">
        <v>#N/A</v>
      </c>
      <c r="AG135" s="57" t="e">
        <v>#N/A</v>
      </c>
      <c r="AH135" s="57" t="e">
        <v>#N/A</v>
      </c>
      <c r="AI135" s="57" t="e">
        <v>#N/A</v>
      </c>
      <c r="AJ135" s="57" t="e">
        <v>#N/A</v>
      </c>
      <c r="AK135" s="58" t="e">
        <v>#N/A</v>
      </c>
    </row>
    <row r="136" spans="5:37">
      <c r="F136" s="55" t="s">
        <v>96</v>
      </c>
      <c r="G136" s="56">
        <f>691</f>
        <v>691</v>
      </c>
      <c r="H136" s="57" t="e">
        <v>#N/A</v>
      </c>
      <c r="I136" s="57" t="e">
        <v>#N/A</v>
      </c>
      <c r="J136" s="57" t="e">
        <v>#N/A</v>
      </c>
      <c r="K136" s="57" t="e">
        <v>#N/A</v>
      </c>
      <c r="L136" s="57" t="e">
        <v>#N/A</v>
      </c>
      <c r="M136" s="57" t="e">
        <v>#N/A</v>
      </c>
      <c r="N136" s="57" t="e">
        <v>#N/A</v>
      </c>
      <c r="O136" s="57" t="e">
        <v>#N/A</v>
      </c>
      <c r="P136" s="57" t="e">
        <v>#N/A</v>
      </c>
      <c r="Q136" s="57" t="e">
        <v>#N/A</v>
      </c>
      <c r="R136" s="57" t="e">
        <v>#N/A</v>
      </c>
      <c r="S136" s="57" t="e">
        <v>#N/A</v>
      </c>
      <c r="T136" s="57" t="e">
        <v>#N/A</v>
      </c>
      <c r="U136" s="57" t="e">
        <v>#N/A</v>
      </c>
      <c r="V136" s="57" t="e">
        <v>#N/A</v>
      </c>
      <c r="W136" s="57" t="e">
        <v>#N/A</v>
      </c>
      <c r="X136" s="57" t="e">
        <v>#N/A</v>
      </c>
      <c r="Y136" s="57" t="e">
        <v>#N/A</v>
      </c>
      <c r="Z136" s="57" t="e">
        <v>#N/A</v>
      </c>
      <c r="AA136" s="57" t="e">
        <v>#N/A</v>
      </c>
      <c r="AB136" s="57" t="e">
        <v>#N/A</v>
      </c>
      <c r="AC136" s="57" t="e">
        <v>#N/A</v>
      </c>
      <c r="AD136" s="57" t="e">
        <v>#N/A</v>
      </c>
      <c r="AE136" s="57" t="e">
        <v>#N/A</v>
      </c>
      <c r="AF136" s="57" t="e">
        <v>#N/A</v>
      </c>
      <c r="AG136" s="57" t="e">
        <v>#N/A</v>
      </c>
      <c r="AH136" s="57" t="e">
        <v>#N/A</v>
      </c>
      <c r="AI136" s="57" t="e">
        <v>#N/A</v>
      </c>
      <c r="AJ136" s="57" t="e">
        <v>#N/A</v>
      </c>
      <c r="AK136" s="58" t="e">
        <v>#N/A</v>
      </c>
    </row>
    <row r="137" spans="5:37">
      <c r="F137" s="55" t="s">
        <v>97</v>
      </c>
      <c r="G137" s="56">
        <v>669</v>
      </c>
      <c r="H137" s="57" t="e">
        <v>#N/A</v>
      </c>
      <c r="I137" s="57" t="e">
        <v>#N/A</v>
      </c>
      <c r="J137" s="57" t="e">
        <v>#N/A</v>
      </c>
      <c r="K137" s="57" t="e">
        <v>#N/A</v>
      </c>
      <c r="L137" s="57" t="e">
        <v>#N/A</v>
      </c>
      <c r="M137" s="57" t="e">
        <v>#N/A</v>
      </c>
      <c r="N137" s="57" t="e">
        <v>#N/A</v>
      </c>
      <c r="O137" s="57" t="e">
        <v>#N/A</v>
      </c>
      <c r="P137" s="57" t="e">
        <v>#N/A</v>
      </c>
      <c r="Q137" s="57" t="e">
        <v>#N/A</v>
      </c>
      <c r="R137" s="57" t="e">
        <v>#N/A</v>
      </c>
      <c r="S137" s="57" t="e">
        <v>#N/A</v>
      </c>
      <c r="T137" s="57" t="e">
        <v>#N/A</v>
      </c>
      <c r="U137" s="57" t="e">
        <v>#N/A</v>
      </c>
      <c r="V137" s="57" t="e">
        <v>#N/A</v>
      </c>
      <c r="W137" s="57" t="e">
        <v>#N/A</v>
      </c>
      <c r="X137" s="57" t="e">
        <v>#N/A</v>
      </c>
      <c r="Y137" s="57" t="e">
        <v>#N/A</v>
      </c>
      <c r="Z137" s="57" t="e">
        <v>#N/A</v>
      </c>
      <c r="AA137" s="57" t="e">
        <v>#N/A</v>
      </c>
      <c r="AB137" s="57" t="e">
        <v>#N/A</v>
      </c>
      <c r="AC137" s="57" t="e">
        <v>#N/A</v>
      </c>
      <c r="AD137" s="57" t="e">
        <v>#N/A</v>
      </c>
      <c r="AE137" s="57" t="e">
        <v>#N/A</v>
      </c>
      <c r="AF137" s="57" t="e">
        <v>#N/A</v>
      </c>
      <c r="AG137" s="57" t="e">
        <v>#N/A</v>
      </c>
      <c r="AH137" s="57" t="e">
        <v>#N/A</v>
      </c>
      <c r="AI137" s="57" t="e">
        <v>#N/A</v>
      </c>
      <c r="AJ137" s="57" t="e">
        <v>#N/A</v>
      </c>
      <c r="AK137" s="58" t="e">
        <v>#N/A</v>
      </c>
    </row>
    <row r="138" spans="5:37">
      <c r="F138" s="55" t="s">
        <v>98</v>
      </c>
      <c r="G138" s="56">
        <v>630</v>
      </c>
      <c r="H138" s="57" t="e">
        <v>#N/A</v>
      </c>
      <c r="I138" s="57" t="e">
        <v>#N/A</v>
      </c>
      <c r="J138" s="57" t="e">
        <v>#N/A</v>
      </c>
      <c r="K138" s="57" t="e">
        <v>#N/A</v>
      </c>
      <c r="L138" s="57" t="e">
        <v>#N/A</v>
      </c>
      <c r="M138" s="57" t="e">
        <v>#N/A</v>
      </c>
      <c r="N138" s="57" t="e">
        <v>#N/A</v>
      </c>
      <c r="O138" s="57" t="e">
        <v>#N/A</v>
      </c>
      <c r="P138" s="57" t="e">
        <v>#N/A</v>
      </c>
      <c r="Q138" s="57" t="e">
        <v>#N/A</v>
      </c>
      <c r="R138" s="57" t="e">
        <v>#N/A</v>
      </c>
      <c r="S138" s="57" t="e">
        <v>#N/A</v>
      </c>
      <c r="T138" s="57" t="e">
        <v>#N/A</v>
      </c>
      <c r="U138" s="57" t="e">
        <v>#N/A</v>
      </c>
      <c r="V138" s="57" t="e">
        <v>#N/A</v>
      </c>
      <c r="W138" s="57" t="e">
        <v>#N/A</v>
      </c>
      <c r="X138" s="57" t="e">
        <v>#N/A</v>
      </c>
      <c r="Y138" s="57" t="e">
        <v>#N/A</v>
      </c>
      <c r="Z138" s="57" t="e">
        <v>#N/A</v>
      </c>
      <c r="AA138" s="57" t="e">
        <v>#N/A</v>
      </c>
      <c r="AB138" s="57" t="e">
        <v>#N/A</v>
      </c>
      <c r="AC138" s="57" t="e">
        <v>#N/A</v>
      </c>
      <c r="AD138" s="57" t="e">
        <v>#N/A</v>
      </c>
      <c r="AE138" s="57" t="e">
        <v>#N/A</v>
      </c>
      <c r="AF138" s="57" t="e">
        <v>#N/A</v>
      </c>
      <c r="AG138" s="57" t="e">
        <v>#N/A</v>
      </c>
      <c r="AH138" s="57" t="e">
        <v>#N/A</v>
      </c>
      <c r="AI138" s="57" t="e">
        <v>#N/A</v>
      </c>
      <c r="AJ138" s="57" t="e">
        <v>#N/A</v>
      </c>
      <c r="AK138" s="58" t="e">
        <v>#N/A</v>
      </c>
    </row>
    <row r="139" spans="5:37">
      <c r="F139" s="55" t="s">
        <v>99</v>
      </c>
      <c r="G139" s="56">
        <v>613</v>
      </c>
      <c r="H139" s="57" t="e">
        <v>#N/A</v>
      </c>
      <c r="I139" s="57" t="e">
        <v>#N/A</v>
      </c>
      <c r="J139" s="57" t="e">
        <v>#N/A</v>
      </c>
      <c r="K139" s="57" t="e">
        <v>#N/A</v>
      </c>
      <c r="L139" s="57" t="e">
        <v>#N/A</v>
      </c>
      <c r="M139" s="57" t="e">
        <v>#N/A</v>
      </c>
      <c r="N139" s="57" t="e">
        <v>#N/A</v>
      </c>
      <c r="O139" s="57" t="e">
        <v>#N/A</v>
      </c>
      <c r="P139" s="57" t="e">
        <v>#N/A</v>
      </c>
      <c r="Q139" s="57" t="e">
        <v>#N/A</v>
      </c>
      <c r="R139" s="57" t="e">
        <v>#N/A</v>
      </c>
      <c r="S139" s="57" t="e">
        <v>#N/A</v>
      </c>
      <c r="T139" s="57" t="e">
        <v>#N/A</v>
      </c>
      <c r="U139" s="57" t="e">
        <v>#N/A</v>
      </c>
      <c r="V139" s="57" t="e">
        <v>#N/A</v>
      </c>
      <c r="W139" s="57" t="e">
        <v>#N/A</v>
      </c>
      <c r="X139" s="57" t="e">
        <v>#N/A</v>
      </c>
      <c r="Y139" s="57" t="e">
        <v>#N/A</v>
      </c>
      <c r="Z139" s="57" t="e">
        <v>#N/A</v>
      </c>
      <c r="AA139" s="57" t="e">
        <v>#N/A</v>
      </c>
      <c r="AB139" s="57" t="e">
        <v>#N/A</v>
      </c>
      <c r="AC139" s="57" t="e">
        <v>#N/A</v>
      </c>
      <c r="AD139" s="57" t="e">
        <v>#N/A</v>
      </c>
      <c r="AE139" s="57" t="e">
        <v>#N/A</v>
      </c>
      <c r="AF139" s="57" t="e">
        <v>#N/A</v>
      </c>
      <c r="AG139" s="57" t="e">
        <v>#N/A</v>
      </c>
      <c r="AH139" s="57" t="e">
        <v>#N/A</v>
      </c>
      <c r="AI139" s="57" t="e">
        <v>#N/A</v>
      </c>
      <c r="AJ139" s="57" t="e">
        <v>#N/A</v>
      </c>
      <c r="AK139" s="58" t="e">
        <v>#N/A</v>
      </c>
    </row>
    <row r="140" spans="5:37">
      <c r="F140" s="55" t="s">
        <v>100</v>
      </c>
      <c r="G140" s="56">
        <f>596-18-1</f>
        <v>577</v>
      </c>
      <c r="H140" s="57" t="e">
        <v>#N/A</v>
      </c>
      <c r="I140" s="57" t="e">
        <v>#N/A</v>
      </c>
      <c r="J140" s="57" t="e">
        <v>#N/A</v>
      </c>
      <c r="K140" s="57" t="e">
        <v>#N/A</v>
      </c>
      <c r="L140" s="57" t="e">
        <v>#N/A</v>
      </c>
      <c r="M140" s="57" t="e">
        <v>#N/A</v>
      </c>
      <c r="N140" s="57" t="e">
        <v>#N/A</v>
      </c>
      <c r="O140" s="57" t="e">
        <v>#N/A</v>
      </c>
      <c r="P140" s="57" t="e">
        <v>#N/A</v>
      </c>
      <c r="Q140" s="57" t="e">
        <v>#N/A</v>
      </c>
      <c r="R140" s="57" t="e">
        <v>#N/A</v>
      </c>
      <c r="S140" s="57" t="e">
        <v>#N/A</v>
      </c>
      <c r="T140" s="57" t="e">
        <v>#N/A</v>
      </c>
      <c r="U140" s="57" t="e">
        <v>#N/A</v>
      </c>
      <c r="V140" s="57" t="e">
        <v>#N/A</v>
      </c>
      <c r="W140" s="57" t="e">
        <v>#N/A</v>
      </c>
      <c r="X140" s="57" t="e">
        <v>#N/A</v>
      </c>
      <c r="Y140" s="57" t="e">
        <v>#N/A</v>
      </c>
      <c r="Z140" s="57" t="e">
        <v>#N/A</v>
      </c>
      <c r="AA140" s="57" t="e">
        <v>#N/A</v>
      </c>
      <c r="AB140" s="57" t="e">
        <v>#N/A</v>
      </c>
      <c r="AC140" s="57" t="e">
        <v>#N/A</v>
      </c>
      <c r="AD140" s="57" t="e">
        <v>#N/A</v>
      </c>
      <c r="AE140" s="57" t="e">
        <v>#N/A</v>
      </c>
      <c r="AF140" s="57" t="e">
        <v>#N/A</v>
      </c>
      <c r="AG140" s="57" t="e">
        <v>#N/A</v>
      </c>
      <c r="AH140" s="57" t="e">
        <v>#N/A</v>
      </c>
      <c r="AI140" s="57" t="e">
        <v>#N/A</v>
      </c>
      <c r="AJ140" s="57" t="e">
        <v>#N/A</v>
      </c>
      <c r="AK140" s="58" t="e">
        <v>#N/A</v>
      </c>
    </row>
    <row r="141" spans="5:37">
      <c r="F141" s="88" t="s">
        <v>101</v>
      </c>
      <c r="G141" s="56">
        <v>536</v>
      </c>
      <c r="H141" s="57" t="e">
        <v>#N/A</v>
      </c>
      <c r="I141" s="57" t="e">
        <v>#N/A</v>
      </c>
      <c r="J141" s="57" t="e">
        <v>#N/A</v>
      </c>
      <c r="K141" s="57" t="e">
        <v>#N/A</v>
      </c>
      <c r="L141" s="57" t="e">
        <v>#N/A</v>
      </c>
      <c r="M141" s="57" t="e">
        <v>#N/A</v>
      </c>
      <c r="N141" s="57" t="e">
        <v>#N/A</v>
      </c>
      <c r="O141" s="57" t="e">
        <v>#N/A</v>
      </c>
      <c r="P141" s="57" t="e">
        <v>#N/A</v>
      </c>
      <c r="Q141" s="57" t="e">
        <v>#N/A</v>
      </c>
      <c r="R141" s="57" t="e">
        <v>#N/A</v>
      </c>
      <c r="S141" s="57" t="e">
        <v>#N/A</v>
      </c>
      <c r="T141" s="57" t="e">
        <v>#N/A</v>
      </c>
      <c r="U141" s="57" t="e">
        <v>#N/A</v>
      </c>
      <c r="V141" s="57" t="e">
        <v>#N/A</v>
      </c>
      <c r="W141" s="57" t="e">
        <v>#N/A</v>
      </c>
      <c r="X141" s="57" t="e">
        <v>#N/A</v>
      </c>
      <c r="Y141" s="57" t="e">
        <v>#N/A</v>
      </c>
      <c r="Z141" s="57" t="e">
        <v>#N/A</v>
      </c>
      <c r="AA141" s="57" t="e">
        <v>#N/A</v>
      </c>
      <c r="AB141" s="57" t="e">
        <v>#N/A</v>
      </c>
      <c r="AC141" s="57" t="e">
        <v>#N/A</v>
      </c>
      <c r="AD141" s="57" t="e">
        <v>#N/A</v>
      </c>
      <c r="AE141" s="57" t="e">
        <v>#N/A</v>
      </c>
      <c r="AF141" s="57" t="e">
        <v>#N/A</v>
      </c>
      <c r="AG141" s="57" t="e">
        <v>#N/A</v>
      </c>
      <c r="AH141" s="57" t="e">
        <v>#N/A</v>
      </c>
      <c r="AI141" s="57" t="e">
        <v>#N/A</v>
      </c>
      <c r="AJ141" s="57" t="e">
        <v>#N/A</v>
      </c>
      <c r="AK141" s="58" t="e">
        <v>#N/A</v>
      </c>
    </row>
    <row r="142" spans="5:37">
      <c r="F142" s="88" t="s">
        <v>90</v>
      </c>
      <c r="G142" s="56">
        <v>495</v>
      </c>
      <c r="H142" s="57" t="e">
        <v>#N/A</v>
      </c>
      <c r="I142" s="57" t="e">
        <v>#N/A</v>
      </c>
      <c r="J142" s="57" t="e">
        <v>#N/A</v>
      </c>
      <c r="K142" s="57" t="e">
        <v>#N/A</v>
      </c>
      <c r="L142" s="57" t="e">
        <v>#N/A</v>
      </c>
      <c r="M142" s="57" t="e">
        <v>#N/A</v>
      </c>
      <c r="N142" s="57" t="e">
        <v>#N/A</v>
      </c>
      <c r="O142" s="57" t="e">
        <v>#N/A</v>
      </c>
      <c r="P142" s="57" t="e">
        <v>#N/A</v>
      </c>
      <c r="Q142" s="57" t="e">
        <v>#N/A</v>
      </c>
      <c r="R142" s="57" t="e">
        <v>#N/A</v>
      </c>
      <c r="S142" s="57" t="e">
        <v>#N/A</v>
      </c>
      <c r="T142" s="57" t="e">
        <v>#N/A</v>
      </c>
      <c r="U142" s="57" t="e">
        <v>#N/A</v>
      </c>
      <c r="V142" s="57" t="e">
        <v>#N/A</v>
      </c>
      <c r="W142" s="57" t="e">
        <v>#N/A</v>
      </c>
      <c r="X142" s="57" t="e">
        <v>#N/A</v>
      </c>
      <c r="Y142" s="57" t="e">
        <v>#N/A</v>
      </c>
      <c r="Z142" s="57" t="e">
        <v>#N/A</v>
      </c>
      <c r="AA142" s="57" t="e">
        <v>#N/A</v>
      </c>
      <c r="AB142" s="57" t="e">
        <v>#N/A</v>
      </c>
      <c r="AC142" s="57" t="e">
        <v>#N/A</v>
      </c>
      <c r="AD142" s="57" t="e">
        <v>#N/A</v>
      </c>
      <c r="AE142" s="57" t="e">
        <v>#N/A</v>
      </c>
      <c r="AF142" s="57" t="e">
        <v>#N/A</v>
      </c>
      <c r="AG142" s="57" t="e">
        <v>#N/A</v>
      </c>
      <c r="AH142" s="57" t="e">
        <v>#N/A</v>
      </c>
      <c r="AI142" s="57" t="e">
        <v>#N/A</v>
      </c>
      <c r="AJ142" s="57" t="e">
        <v>#N/A</v>
      </c>
      <c r="AK142" s="58" t="e">
        <v>#N/A</v>
      </c>
    </row>
    <row r="143" spans="5:37">
      <c r="F143" s="55" t="s">
        <v>91</v>
      </c>
      <c r="G143" s="56">
        <v>459</v>
      </c>
      <c r="H143" s="57" t="e">
        <v>#N/A</v>
      </c>
      <c r="I143" s="57" t="e">
        <v>#N/A</v>
      </c>
      <c r="J143" s="57" t="e">
        <v>#N/A</v>
      </c>
      <c r="K143" s="57" t="e">
        <v>#N/A</v>
      </c>
      <c r="L143" s="57" t="e">
        <v>#N/A</v>
      </c>
      <c r="M143" s="57" t="e">
        <v>#N/A</v>
      </c>
      <c r="N143" s="57" t="e">
        <v>#N/A</v>
      </c>
      <c r="O143" s="57" t="e">
        <v>#N/A</v>
      </c>
      <c r="P143" s="57" t="e">
        <v>#N/A</v>
      </c>
      <c r="Q143" s="57" t="e">
        <v>#N/A</v>
      </c>
      <c r="R143" s="57" t="e">
        <v>#N/A</v>
      </c>
      <c r="S143" s="57" t="e">
        <v>#N/A</v>
      </c>
      <c r="T143" s="57" t="e">
        <v>#N/A</v>
      </c>
      <c r="U143" s="57" t="e">
        <v>#N/A</v>
      </c>
      <c r="V143" s="57" t="e">
        <v>#N/A</v>
      </c>
      <c r="W143" s="57" t="e">
        <v>#N/A</v>
      </c>
      <c r="X143" s="57" t="e">
        <v>#N/A</v>
      </c>
      <c r="Y143" s="57" t="e">
        <v>#N/A</v>
      </c>
      <c r="Z143" s="57" t="e">
        <v>#N/A</v>
      </c>
      <c r="AA143" s="57" t="e">
        <v>#N/A</v>
      </c>
      <c r="AB143" s="57" t="e">
        <v>#N/A</v>
      </c>
      <c r="AC143" s="57" t="e">
        <v>#N/A</v>
      </c>
      <c r="AD143" s="57" t="e">
        <v>#N/A</v>
      </c>
      <c r="AE143" s="57" t="e">
        <v>#N/A</v>
      </c>
      <c r="AF143" s="57" t="e">
        <v>#N/A</v>
      </c>
      <c r="AG143" s="57" t="e">
        <v>#N/A</v>
      </c>
      <c r="AH143" s="57" t="e">
        <v>#N/A</v>
      </c>
      <c r="AI143" s="57" t="e">
        <v>#N/A</v>
      </c>
      <c r="AJ143" s="57" t="e">
        <v>#N/A</v>
      </c>
      <c r="AK143" s="58" t="e">
        <v>#N/A</v>
      </c>
    </row>
    <row r="144" spans="5:37" ht="19.5" thickBot="1">
      <c r="F144" s="96" t="s">
        <v>92</v>
      </c>
      <c r="G144" s="51">
        <v>438</v>
      </c>
      <c r="H144" s="89" t="e">
        <v>#N/A</v>
      </c>
      <c r="I144" s="89" t="e">
        <v>#N/A</v>
      </c>
      <c r="J144" s="89" t="e">
        <v>#N/A</v>
      </c>
      <c r="K144" s="89" t="e">
        <v>#N/A</v>
      </c>
      <c r="L144" s="89" t="e">
        <v>#N/A</v>
      </c>
      <c r="M144" s="89" t="e">
        <v>#N/A</v>
      </c>
      <c r="N144" s="89" t="e">
        <v>#N/A</v>
      </c>
      <c r="O144" s="89" t="e">
        <v>#N/A</v>
      </c>
      <c r="P144" s="89" t="e">
        <v>#N/A</v>
      </c>
      <c r="Q144" s="89" t="e">
        <v>#N/A</v>
      </c>
      <c r="R144" s="89" t="e">
        <v>#N/A</v>
      </c>
      <c r="S144" s="89" t="e">
        <v>#N/A</v>
      </c>
      <c r="T144" s="89" t="e">
        <v>#N/A</v>
      </c>
      <c r="U144" s="89" t="e">
        <v>#N/A</v>
      </c>
      <c r="V144" s="89" t="e">
        <v>#N/A</v>
      </c>
      <c r="W144" s="89" t="e">
        <v>#N/A</v>
      </c>
      <c r="X144" s="89" t="e">
        <v>#N/A</v>
      </c>
      <c r="Y144" s="89" t="e">
        <v>#N/A</v>
      </c>
      <c r="Z144" s="89" t="e">
        <v>#N/A</v>
      </c>
      <c r="AA144" s="89" t="e">
        <v>#N/A</v>
      </c>
      <c r="AB144" s="89" t="e">
        <v>#N/A</v>
      </c>
      <c r="AC144" s="89" t="e">
        <v>#N/A</v>
      </c>
      <c r="AD144" s="89" t="e">
        <v>#N/A</v>
      </c>
      <c r="AE144" s="89" t="e">
        <v>#N/A</v>
      </c>
      <c r="AF144" s="89" t="e">
        <v>#N/A</v>
      </c>
      <c r="AG144" s="89" t="e">
        <v>#N/A</v>
      </c>
      <c r="AH144" s="89" t="e">
        <v>#N/A</v>
      </c>
      <c r="AI144" s="89" t="e">
        <v>#N/A</v>
      </c>
      <c r="AJ144" s="89" t="e">
        <v>#N/A</v>
      </c>
      <c r="AK144" s="52" t="e">
        <v>#N/A</v>
      </c>
    </row>
    <row r="145" spans="6:37">
      <c r="F145" s="59" t="s">
        <v>102</v>
      </c>
      <c r="G145" s="46">
        <f t="shared" ref="G145:AK145" si="36">G81</f>
        <v>-13</v>
      </c>
      <c r="H145" s="47">
        <f>H81</f>
        <v>-6</v>
      </c>
      <c r="I145" s="47">
        <f t="shared" si="36"/>
        <v>1</v>
      </c>
      <c r="J145" s="47">
        <f t="shared" si="36"/>
        <v>8</v>
      </c>
      <c r="K145" s="47">
        <f t="shared" si="36"/>
        <v>15</v>
      </c>
      <c r="L145" s="47">
        <f t="shared" si="36"/>
        <v>22</v>
      </c>
      <c r="M145" s="47">
        <f t="shared" si="36"/>
        <v>29</v>
      </c>
      <c r="N145" s="47">
        <f t="shared" si="36"/>
        <v>36</v>
      </c>
      <c r="O145" s="47">
        <f t="shared" si="36"/>
        <v>43</v>
      </c>
      <c r="P145" s="47">
        <f t="shared" si="36"/>
        <v>50</v>
      </c>
      <c r="Q145" s="47">
        <f t="shared" si="36"/>
        <v>57</v>
      </c>
      <c r="R145" s="47">
        <f t="shared" si="36"/>
        <v>64</v>
      </c>
      <c r="S145" s="47">
        <f t="shared" si="36"/>
        <v>71</v>
      </c>
      <c r="T145" s="47">
        <f t="shared" si="36"/>
        <v>78</v>
      </c>
      <c r="U145" s="47">
        <f t="shared" si="36"/>
        <v>85</v>
      </c>
      <c r="V145" s="47">
        <f t="shared" si="36"/>
        <v>92</v>
      </c>
      <c r="W145" s="47">
        <f t="shared" si="36"/>
        <v>99</v>
      </c>
      <c r="X145" s="47">
        <f t="shared" si="36"/>
        <v>106</v>
      </c>
      <c r="Y145" s="47">
        <f t="shared" si="36"/>
        <v>113</v>
      </c>
      <c r="Z145" s="47">
        <f t="shared" si="36"/>
        <v>120</v>
      </c>
      <c r="AA145" s="47">
        <f t="shared" si="36"/>
        <v>127</v>
      </c>
      <c r="AB145" s="47">
        <f t="shared" si="36"/>
        <v>134</v>
      </c>
      <c r="AC145" s="47">
        <f t="shared" si="36"/>
        <v>141</v>
      </c>
      <c r="AD145" s="47">
        <f t="shared" si="36"/>
        <v>148</v>
      </c>
      <c r="AE145" s="47">
        <f t="shared" si="36"/>
        <v>155</v>
      </c>
      <c r="AF145" s="47">
        <f t="shared" si="36"/>
        <v>168</v>
      </c>
      <c r="AG145" s="47">
        <f t="shared" si="36"/>
        <v>181</v>
      </c>
      <c r="AH145" s="47">
        <f t="shared" si="36"/>
        <v>194</v>
      </c>
      <c r="AI145" s="47">
        <f t="shared" si="36"/>
        <v>0</v>
      </c>
      <c r="AJ145" s="47">
        <f t="shared" si="36"/>
        <v>0</v>
      </c>
      <c r="AK145" s="90">
        <f t="shared" si="36"/>
        <v>0</v>
      </c>
    </row>
    <row r="146" spans="6:37" ht="19.5" thickBot="1">
      <c r="F146" s="61" t="s">
        <v>103</v>
      </c>
      <c r="G146" s="45">
        <f>G145-G141</f>
        <v>-549</v>
      </c>
      <c r="H146" s="41" t="e">
        <f>H145-H141</f>
        <v>#N/A</v>
      </c>
      <c r="I146" s="41" t="e">
        <f t="shared" ref="I146:AK146" si="37">I145-I141</f>
        <v>#N/A</v>
      </c>
      <c r="J146" s="41" t="e">
        <f t="shared" si="37"/>
        <v>#N/A</v>
      </c>
      <c r="K146" s="41" t="e">
        <f t="shared" si="37"/>
        <v>#N/A</v>
      </c>
      <c r="L146" s="41" t="e">
        <f t="shared" si="37"/>
        <v>#N/A</v>
      </c>
      <c r="M146" s="41" t="e">
        <f t="shared" si="37"/>
        <v>#N/A</v>
      </c>
      <c r="N146" s="41" t="e">
        <f t="shared" si="37"/>
        <v>#N/A</v>
      </c>
      <c r="O146" s="41" t="e">
        <f t="shared" si="37"/>
        <v>#N/A</v>
      </c>
      <c r="P146" s="41" t="e">
        <f t="shared" si="37"/>
        <v>#N/A</v>
      </c>
      <c r="Q146" s="41" t="e">
        <f t="shared" si="37"/>
        <v>#N/A</v>
      </c>
      <c r="R146" s="41" t="e">
        <f t="shared" si="37"/>
        <v>#N/A</v>
      </c>
      <c r="S146" s="41" t="e">
        <f t="shared" si="37"/>
        <v>#N/A</v>
      </c>
      <c r="T146" s="41" t="e">
        <f t="shared" si="37"/>
        <v>#N/A</v>
      </c>
      <c r="U146" s="41" t="e">
        <f t="shared" si="37"/>
        <v>#N/A</v>
      </c>
      <c r="V146" s="41" t="e">
        <f t="shared" si="37"/>
        <v>#N/A</v>
      </c>
      <c r="W146" s="41" t="e">
        <f t="shared" si="37"/>
        <v>#N/A</v>
      </c>
      <c r="X146" s="41" t="e">
        <f t="shared" si="37"/>
        <v>#N/A</v>
      </c>
      <c r="Y146" s="41" t="e">
        <f t="shared" si="37"/>
        <v>#N/A</v>
      </c>
      <c r="Z146" s="41" t="e">
        <f t="shared" si="37"/>
        <v>#N/A</v>
      </c>
      <c r="AA146" s="41" t="e">
        <f t="shared" si="37"/>
        <v>#N/A</v>
      </c>
      <c r="AB146" s="41" t="e">
        <f t="shared" si="37"/>
        <v>#N/A</v>
      </c>
      <c r="AC146" s="41" t="e">
        <f t="shared" si="37"/>
        <v>#N/A</v>
      </c>
      <c r="AD146" s="41" t="e">
        <f t="shared" si="37"/>
        <v>#N/A</v>
      </c>
      <c r="AE146" s="41" t="e">
        <f t="shared" si="37"/>
        <v>#N/A</v>
      </c>
      <c r="AF146" s="41" t="e">
        <f t="shared" si="37"/>
        <v>#N/A</v>
      </c>
      <c r="AG146" s="41" t="e">
        <f t="shared" si="37"/>
        <v>#N/A</v>
      </c>
      <c r="AH146" s="41" t="e">
        <f t="shared" si="37"/>
        <v>#N/A</v>
      </c>
      <c r="AI146" s="41" t="e">
        <f t="shared" si="37"/>
        <v>#N/A</v>
      </c>
      <c r="AJ146" s="41" t="e">
        <f t="shared" si="37"/>
        <v>#N/A</v>
      </c>
      <c r="AK146" s="42" t="e">
        <f t="shared" si="37"/>
        <v>#N/A</v>
      </c>
    </row>
  </sheetData>
  <mergeCells count="42">
    <mergeCell ref="B1:E1"/>
    <mergeCell ref="A2:A15"/>
    <mergeCell ref="B2:B3"/>
    <mergeCell ref="B4:B8"/>
    <mergeCell ref="B9:D9"/>
    <mergeCell ref="B10:B14"/>
    <mergeCell ref="B15:D15"/>
    <mergeCell ref="C2:C3"/>
    <mergeCell ref="C4:C8"/>
    <mergeCell ref="C10:C14"/>
    <mergeCell ref="A82:A83"/>
    <mergeCell ref="C16:C17"/>
    <mergeCell ref="D16:D17"/>
    <mergeCell ref="C18:C21"/>
    <mergeCell ref="D18:D20"/>
    <mergeCell ref="C22:C23"/>
    <mergeCell ref="C24:C31"/>
    <mergeCell ref="C52:C54"/>
    <mergeCell ref="B75:B78"/>
    <mergeCell ref="C75:C78"/>
    <mergeCell ref="C32:C33"/>
    <mergeCell ref="B64:B74"/>
    <mergeCell ref="B52:B54"/>
    <mergeCell ref="B38:B48"/>
    <mergeCell ref="B16:B31"/>
    <mergeCell ref="A60:A81"/>
    <mergeCell ref="A16:A59"/>
    <mergeCell ref="B34:B36"/>
    <mergeCell ref="C34:C36"/>
    <mergeCell ref="D34:D36"/>
    <mergeCell ref="C64:C74"/>
    <mergeCell ref="D73:D74"/>
    <mergeCell ref="D24:D29"/>
    <mergeCell ref="D43:D46"/>
    <mergeCell ref="B56:C56"/>
    <mergeCell ref="B32:B33"/>
    <mergeCell ref="C39:C40"/>
    <mergeCell ref="C41:C42"/>
    <mergeCell ref="C43:C48"/>
    <mergeCell ref="B62:B63"/>
    <mergeCell ref="C62:C63"/>
    <mergeCell ref="D62:D63"/>
  </mergeCells>
  <phoneticPr fontId="3"/>
  <pageMargins left="0.7" right="0.7" top="0.75" bottom="0.75" header="0.3" footer="0.3"/>
  <pageSetup paperSize="9" orientation="portrait" horizontalDpi="0"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マネーフロー</vt:lpstr>
      <vt:lpstr>ライフプラン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和則 猪飼</dc:creator>
  <cp:lastModifiedBy>和則 猪飼</cp:lastModifiedBy>
  <dcterms:created xsi:type="dcterms:W3CDTF">2025-04-11T07:08:35Z</dcterms:created>
  <dcterms:modified xsi:type="dcterms:W3CDTF">2026-03-18T15:31:44Z</dcterms:modified>
</cp:coreProperties>
</file>