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07B43407-D572-49C5-9B09-505CBE4DB057}"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3" l="1"/>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F35" i="3"/>
  <c r="G36" i="3"/>
  <c r="G139" i="3" l="1"/>
  <c r="G135" i="3"/>
  <c r="G103" i="3"/>
  <c r="G112" i="3"/>
  <c r="G132" i="3"/>
  <c r="G101" i="3"/>
  <c r="G102" i="3"/>
  <c r="H101" i="3" l="1"/>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103" i="3"/>
  <c r="I103" i="3"/>
  <c r="J103" i="3"/>
  <c r="K103"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K103"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G92" i="3"/>
  <c r="G93" i="3"/>
  <c r="G94" i="3"/>
  <c r="G95" i="3"/>
  <c r="G96" i="3"/>
  <c r="G97" i="3"/>
  <c r="G98" i="3"/>
  <c r="G99" i="3"/>
  <c r="G100"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K144" i="3"/>
  <c r="AK145" i="3" s="1"/>
  <c r="AJ144" i="3"/>
  <c r="AJ145" i="3" s="1"/>
  <c r="AI144" i="3"/>
  <c r="AI145" i="3" s="1"/>
  <c r="AK124" i="3"/>
  <c r="AK125" i="3" s="1"/>
  <c r="AJ124" i="3"/>
  <c r="AJ125" i="3" s="1"/>
  <c r="AI124" i="3"/>
  <c r="AI125" i="3" s="1"/>
  <c r="AK104" i="3"/>
  <c r="AJ104" i="3"/>
  <c r="AI104" i="3"/>
  <c r="AK91" i="3"/>
  <c r="AJ91" i="3"/>
  <c r="AI91" i="3"/>
  <c r="AH91" i="3"/>
  <c r="AG91" i="3"/>
  <c r="AF91" i="3"/>
  <c r="AE91" i="3"/>
  <c r="AD91" i="3"/>
  <c r="AC91" i="3"/>
  <c r="AB91" i="3"/>
  <c r="AA91" i="3"/>
  <c r="Z91" i="3"/>
  <c r="Y91" i="3"/>
  <c r="X91" i="3"/>
  <c r="W91" i="3"/>
  <c r="V91" i="3"/>
  <c r="U91" i="3"/>
  <c r="T91" i="3"/>
  <c r="S91" i="3"/>
  <c r="R91" i="3"/>
  <c r="Q91" i="3"/>
  <c r="P91" i="3"/>
  <c r="O91" i="3"/>
  <c r="N91" i="3"/>
  <c r="M91" i="3"/>
  <c r="L91" i="3"/>
  <c r="K91" i="3"/>
  <c r="J91" i="3"/>
  <c r="I91" i="3"/>
  <c r="H91" i="3"/>
  <c r="G91"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F60"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8" i="3" l="1"/>
  <c r="Z78" i="3"/>
  <c r="T78" i="3"/>
  <c r="J78" i="3"/>
  <c r="V78" i="3"/>
  <c r="AH78" i="3"/>
  <c r="K78" i="3"/>
  <c r="W78" i="3"/>
  <c r="H78" i="3"/>
  <c r="AF78" i="3"/>
  <c r="AD78" i="3"/>
  <c r="AA78" i="3"/>
  <c r="AB78" i="3"/>
  <c r="AC78" i="3"/>
  <c r="G78" i="3"/>
  <c r="P78" i="3"/>
  <c r="R78" i="3"/>
  <c r="Q78" i="3"/>
  <c r="F78" i="3"/>
  <c r="O78" i="3"/>
  <c r="S78" i="3"/>
  <c r="AE78" i="3"/>
  <c r="L78" i="3"/>
  <c r="I78" i="3"/>
  <c r="U78" i="3"/>
  <c r="AG78" i="3"/>
  <c r="X78" i="3"/>
  <c r="M78" i="3"/>
  <c r="Y78" i="3"/>
  <c r="P56" i="3" a="1"/>
  <c r="AD37" i="3"/>
  <c r="R37" i="3"/>
  <c r="AB37" i="3"/>
  <c r="P37" i="3"/>
  <c r="AK37" i="3"/>
  <c r="Y37" i="3"/>
  <c r="M37" i="3"/>
  <c r="L37" i="3"/>
  <c r="AH37" i="3"/>
  <c r="V37" i="3"/>
  <c r="J37" i="3"/>
  <c r="I37" i="3"/>
  <c r="AC37" i="3"/>
  <c r="Q37" i="3"/>
  <c r="Z37" i="3"/>
  <c r="N37" i="3"/>
  <c r="AI37" i="3"/>
  <c r="W37" i="3"/>
  <c r="K37" i="3"/>
  <c r="AF37" i="3"/>
  <c r="T37" i="3"/>
  <c r="H37" i="3"/>
  <c r="AE37" i="3"/>
  <c r="S37" i="3"/>
  <c r="G37" i="3"/>
  <c r="AA37" i="3"/>
  <c r="O37" i="3"/>
  <c r="AJ37" i="3"/>
  <c r="X37" i="3"/>
  <c r="AG37" i="3"/>
  <c r="U37" i="3"/>
  <c r="F37" i="3"/>
  <c r="L56" i="3" a="1"/>
  <c r="X56" i="3" a="1"/>
  <c r="AJ56" i="3" a="1"/>
  <c r="AJ56" i="3" s="1"/>
  <c r="J56" i="3" a="1"/>
  <c r="K57" i="3" s="1"/>
  <c r="V56" i="3" a="1"/>
  <c r="AH56" i="3" a="1"/>
  <c r="AH56" i="3" s="1"/>
  <c r="AB56" i="3" a="1"/>
  <c r="AD56" i="3" a="1"/>
  <c r="AE57" i="3" s="1"/>
  <c r="F56" i="3" a="1"/>
  <c r="G60" i="3" s="1"/>
  <c r="R56" i="3" a="1"/>
  <c r="H56" i="3" a="1"/>
  <c r="T56" i="3" a="1"/>
  <c r="AF56" i="3" a="1"/>
  <c r="N56" i="3" a="1"/>
  <c r="Z56" i="3" a="1"/>
  <c r="AA57" i="3" s="1"/>
  <c r="F81" i="3" l="1"/>
  <c r="F82" i="3"/>
  <c r="U60" i="3"/>
  <c r="U61" i="3" s="1"/>
  <c r="U79" i="3" s="1"/>
  <c r="U57" i="3"/>
  <c r="U58" i="3" s="1"/>
  <c r="I60" i="3"/>
  <c r="I61" i="3" s="1"/>
  <c r="I79" i="3" s="1"/>
  <c r="I57" i="3"/>
  <c r="I58" i="3" s="1"/>
  <c r="M60" i="3"/>
  <c r="M61" i="3" s="1"/>
  <c r="M79" i="3" s="1"/>
  <c r="M57" i="3"/>
  <c r="M58" i="3" s="1"/>
  <c r="N56" i="3"/>
  <c r="N57" i="3" s="1"/>
  <c r="N58" i="3" s="1"/>
  <c r="O57" i="3"/>
  <c r="O58" i="3" s="1"/>
  <c r="F56" i="3"/>
  <c r="G57" i="3"/>
  <c r="G58" i="3" s="1"/>
  <c r="X56" i="3"/>
  <c r="X57" i="3" s="1"/>
  <c r="X58" i="3" s="1"/>
  <c r="Y57" i="3"/>
  <c r="Y58" i="3" s="1"/>
  <c r="S60" i="3"/>
  <c r="S61" i="3" s="1"/>
  <c r="S79" i="3" s="1"/>
  <c r="S57" i="3"/>
  <c r="S58" i="3" s="1"/>
  <c r="AB56" i="3"/>
  <c r="AB57" i="3" s="1"/>
  <c r="AB58" i="3" s="1"/>
  <c r="AC57" i="3"/>
  <c r="AC58" i="3" s="1"/>
  <c r="AH60" i="3"/>
  <c r="AH61" i="3" s="1"/>
  <c r="AH79" i="3" s="1"/>
  <c r="AH57" i="3"/>
  <c r="AH58" i="3" s="1"/>
  <c r="AG60" i="3"/>
  <c r="AG61" i="3" s="1"/>
  <c r="AG79" i="3" s="1"/>
  <c r="AG57" i="3"/>
  <c r="AG58" i="3" s="1"/>
  <c r="W60" i="3"/>
  <c r="W61" i="3" s="1"/>
  <c r="W79" i="3" s="1"/>
  <c r="W57" i="3"/>
  <c r="W58" i="3" s="1"/>
  <c r="P56" i="3"/>
  <c r="P57" i="3" s="1"/>
  <c r="P58" i="3" s="1"/>
  <c r="Q57" i="3"/>
  <c r="Q58" i="3" s="1"/>
  <c r="Q60" i="3"/>
  <c r="Q61" i="3" s="1"/>
  <c r="Q79" i="3" s="1"/>
  <c r="AF56" i="3"/>
  <c r="L56" i="3"/>
  <c r="Z56" i="3"/>
  <c r="AE60" i="3"/>
  <c r="AE61" i="3" s="1"/>
  <c r="AE79" i="3" s="1"/>
  <c r="K60" i="3"/>
  <c r="K61" i="3" s="1"/>
  <c r="K79" i="3" s="1"/>
  <c r="J56" i="3"/>
  <c r="R56" i="3"/>
  <c r="O60" i="3"/>
  <c r="O61" i="3" s="1"/>
  <c r="O79" i="3" s="1"/>
  <c r="K58" i="3"/>
  <c r="Y60" i="3"/>
  <c r="Y61" i="3" s="1"/>
  <c r="Y79" i="3" s="1"/>
  <c r="AE58" i="3"/>
  <c r="T56" i="3"/>
  <c r="AD56" i="3"/>
  <c r="AC60" i="3"/>
  <c r="AC61" i="3" s="1"/>
  <c r="AC79" i="3" s="1"/>
  <c r="AA58" i="3"/>
  <c r="G61" i="3"/>
  <c r="G79" i="3" s="1"/>
  <c r="V56" i="3"/>
  <c r="H56" i="3"/>
  <c r="AA60" i="3"/>
  <c r="AA61" i="3" s="1"/>
  <c r="AA79" i="3" s="1"/>
  <c r="G80" i="3" l="1"/>
  <c r="G144" i="3" s="1"/>
  <c r="G145" i="3" s="1"/>
  <c r="AB60" i="3"/>
  <c r="AB61" i="3" s="1"/>
  <c r="AB79" i="3" s="1"/>
  <c r="AB81" i="3" s="1"/>
  <c r="N60" i="3"/>
  <c r="N61" i="3" s="1"/>
  <c r="N79" i="3" s="1"/>
  <c r="N81" i="3" s="1"/>
  <c r="L57" i="3"/>
  <c r="L58" i="3" s="1"/>
  <c r="V60" i="3"/>
  <c r="V61" i="3" s="1"/>
  <c r="V79" i="3" s="1"/>
  <c r="V57" i="3"/>
  <c r="V58" i="3" s="1"/>
  <c r="P60" i="3"/>
  <c r="P61" i="3" s="1"/>
  <c r="P79" i="3" s="1"/>
  <c r="P81" i="3" s="1"/>
  <c r="R60" i="3"/>
  <c r="R61" i="3" s="1"/>
  <c r="R79" i="3" s="1"/>
  <c r="R57" i="3"/>
  <c r="R58" i="3" s="1"/>
  <c r="T57" i="3"/>
  <c r="T58" i="3" s="1"/>
  <c r="X60" i="3"/>
  <c r="X61" i="3" s="1"/>
  <c r="X79" i="3" s="1"/>
  <c r="X81" i="3" s="1"/>
  <c r="Z60" i="3"/>
  <c r="Z61" i="3" s="1"/>
  <c r="Z79" i="3" s="1"/>
  <c r="Z57" i="3"/>
  <c r="Z58" i="3" s="1"/>
  <c r="AD60" i="3"/>
  <c r="AD61" i="3" s="1"/>
  <c r="AD79" i="3" s="1"/>
  <c r="AD57" i="3"/>
  <c r="AD58" i="3" s="1"/>
  <c r="J60" i="3"/>
  <c r="J61" i="3" s="1"/>
  <c r="J79" i="3" s="1"/>
  <c r="J57" i="3"/>
  <c r="J58" i="3" s="1"/>
  <c r="AF60" i="3"/>
  <c r="AF61" i="3" s="1"/>
  <c r="AF79" i="3" s="1"/>
  <c r="AF57" i="3"/>
  <c r="AF58" i="3" s="1"/>
  <c r="H60" i="3"/>
  <c r="H61" i="3" s="1"/>
  <c r="H79" i="3" s="1"/>
  <c r="H57" i="3"/>
  <c r="H58" i="3" s="1"/>
  <c r="I81" i="3"/>
  <c r="L60" i="3"/>
  <c r="L61" i="3" s="1"/>
  <c r="L79" i="3" s="1"/>
  <c r="S81" i="3"/>
  <c r="AE81" i="3"/>
  <c r="AG81" i="3"/>
  <c r="AA81" i="3"/>
  <c r="Q81" i="3"/>
  <c r="M81" i="3"/>
  <c r="AH81" i="3"/>
  <c r="O81" i="3"/>
  <c r="Y81" i="3"/>
  <c r="G81" i="3"/>
  <c r="T60" i="3"/>
  <c r="T61" i="3" s="1"/>
  <c r="T79" i="3" s="1"/>
  <c r="W81" i="3"/>
  <c r="K81" i="3"/>
  <c r="U81" i="3"/>
  <c r="AC81" i="3"/>
  <c r="G59" i="3"/>
  <c r="H80" i="3" l="1"/>
  <c r="H144" i="3" s="1"/>
  <c r="H145" i="3" s="1"/>
  <c r="G82" i="3"/>
  <c r="G104" i="3" s="1"/>
  <c r="G105" i="3" s="1"/>
  <c r="H81" i="3"/>
  <c r="R81" i="3"/>
  <c r="AF81" i="3"/>
  <c r="AD81" i="3"/>
  <c r="V81" i="3"/>
  <c r="Z81" i="3"/>
  <c r="J81" i="3"/>
  <c r="L81" i="3"/>
  <c r="T81" i="3"/>
  <c r="G124" i="3"/>
  <c r="G125" i="3" s="1"/>
  <c r="H59" i="3"/>
  <c r="H124" i="3" s="1"/>
  <c r="H125" i="3" s="1"/>
  <c r="I80" i="3" l="1"/>
  <c r="J80" i="3" s="1"/>
  <c r="K80" i="3" s="1"/>
  <c r="I59" i="3"/>
  <c r="H82" i="3"/>
  <c r="H104" i="3" s="1"/>
  <c r="H105" i="3" s="1"/>
  <c r="I82" i="3" l="1"/>
  <c r="I104" i="3" s="1"/>
  <c r="I105" i="3" s="1"/>
  <c r="J144" i="3"/>
  <c r="J145" i="3" s="1"/>
  <c r="I144" i="3"/>
  <c r="I145" i="3" s="1"/>
  <c r="I124" i="3"/>
  <c r="I125" i="3" s="1"/>
  <c r="J59" i="3"/>
  <c r="J124" i="3" s="1"/>
  <c r="J125" i="3" s="1"/>
  <c r="L80" i="3"/>
  <c r="K144" i="3"/>
  <c r="K145" i="3" s="1"/>
  <c r="J82" i="3" l="1"/>
  <c r="J104" i="3" s="1"/>
  <c r="J105" i="3" s="1"/>
  <c r="K59" i="3"/>
  <c r="L59" i="3" s="1"/>
  <c r="M80" i="3"/>
  <c r="L144" i="3"/>
  <c r="L145" i="3" s="1"/>
  <c r="K82" i="3" l="1"/>
  <c r="K104" i="3" s="1"/>
  <c r="K105" i="3" s="1"/>
  <c r="K124" i="3"/>
  <c r="K125" i="3" s="1"/>
  <c r="M59" i="3"/>
  <c r="L82" i="3"/>
  <c r="L104" i="3" s="1"/>
  <c r="L105" i="3" s="1"/>
  <c r="L124" i="3"/>
  <c r="L125" i="3" s="1"/>
  <c r="N80" i="3"/>
  <c r="M144" i="3"/>
  <c r="M145" i="3" s="1"/>
  <c r="O80" i="3" l="1"/>
  <c r="N144" i="3"/>
  <c r="N145" i="3" s="1"/>
  <c r="N59" i="3"/>
  <c r="M82" i="3"/>
  <c r="M104" i="3" s="1"/>
  <c r="M105" i="3" s="1"/>
  <c r="M124" i="3"/>
  <c r="M125" i="3" s="1"/>
  <c r="O59" i="3" l="1"/>
  <c r="N82" i="3"/>
  <c r="N104" i="3" s="1"/>
  <c r="N105" i="3" s="1"/>
  <c r="N124" i="3"/>
  <c r="N125" i="3" s="1"/>
  <c r="P80" i="3"/>
  <c r="O144" i="3"/>
  <c r="O145" i="3" s="1"/>
  <c r="Q80" i="3" l="1"/>
  <c r="P144" i="3"/>
  <c r="P145" i="3" s="1"/>
  <c r="P59" i="3"/>
  <c r="O82" i="3"/>
  <c r="O104" i="3" s="1"/>
  <c r="O105" i="3" s="1"/>
  <c r="O124" i="3"/>
  <c r="O125" i="3" s="1"/>
  <c r="P82" i="3" l="1"/>
  <c r="P104" i="3" s="1"/>
  <c r="P124" i="3"/>
  <c r="P125" i="3" s="1"/>
  <c r="Q59" i="3"/>
  <c r="R80" i="3"/>
  <c r="Q144" i="3"/>
  <c r="Q145" i="3" s="1"/>
  <c r="S80" i="3" l="1"/>
  <c r="R144" i="3"/>
  <c r="R145" i="3" s="1"/>
  <c r="Q82" i="3"/>
  <c r="Q104" i="3" s="1"/>
  <c r="Q124" i="3"/>
  <c r="Q125" i="3" s="1"/>
  <c r="R59" i="3"/>
  <c r="R82" i="3" l="1"/>
  <c r="R104" i="3" s="1"/>
  <c r="R124" i="3"/>
  <c r="R125" i="3" s="1"/>
  <c r="S59" i="3"/>
  <c r="S144" i="3"/>
  <c r="S145" i="3" s="1"/>
  <c r="T80" i="3"/>
  <c r="T144" i="3" l="1"/>
  <c r="T145" i="3" s="1"/>
  <c r="U80" i="3"/>
  <c r="S82" i="3"/>
  <c r="S104" i="3" s="1"/>
  <c r="S124" i="3"/>
  <c r="S125" i="3" s="1"/>
  <c r="T59" i="3"/>
  <c r="T82" i="3" l="1"/>
  <c r="T104" i="3" s="1"/>
  <c r="T124" i="3"/>
  <c r="T125" i="3" s="1"/>
  <c r="U59" i="3"/>
  <c r="U144" i="3"/>
  <c r="U145" i="3" s="1"/>
  <c r="V80" i="3"/>
  <c r="W80" i="3" l="1"/>
  <c r="V144" i="3"/>
  <c r="V145" i="3" s="1"/>
  <c r="U82" i="3"/>
  <c r="U104" i="3" s="1"/>
  <c r="U124" i="3"/>
  <c r="U125" i="3" s="1"/>
  <c r="V59" i="3"/>
  <c r="X80" i="3" l="1"/>
  <c r="W144" i="3"/>
  <c r="W145" i="3" s="1"/>
  <c r="V124" i="3"/>
  <c r="V125" i="3" s="1"/>
  <c r="V82" i="3"/>
  <c r="V104" i="3" s="1"/>
  <c r="W59" i="3"/>
  <c r="Y80" i="3" l="1"/>
  <c r="X144" i="3"/>
  <c r="X145" i="3" s="1"/>
  <c r="X59" i="3"/>
  <c r="W124" i="3"/>
  <c r="W125" i="3" s="1"/>
  <c r="W82" i="3"/>
  <c r="W104" i="3" s="1"/>
  <c r="Y59" i="3" l="1"/>
  <c r="X82" i="3"/>
  <c r="X104" i="3" s="1"/>
  <c r="X124" i="3"/>
  <c r="X125" i="3" s="1"/>
  <c r="Z80" i="3"/>
  <c r="Y144" i="3"/>
  <c r="Y145" i="3" s="1"/>
  <c r="AA80" i="3" l="1"/>
  <c r="Z144" i="3"/>
  <c r="Z145" i="3" s="1"/>
  <c r="Z59" i="3"/>
  <c r="Y82" i="3"/>
  <c r="Y104" i="3" s="1"/>
  <c r="Y124" i="3"/>
  <c r="Y125" i="3" s="1"/>
  <c r="AA59" i="3" l="1"/>
  <c r="Z82" i="3"/>
  <c r="Z104" i="3" s="1"/>
  <c r="Z124" i="3"/>
  <c r="Z125" i="3" s="1"/>
  <c r="AB80" i="3"/>
  <c r="AA144" i="3"/>
  <c r="AA145" i="3" s="1"/>
  <c r="AB59" i="3" l="1"/>
  <c r="AA82" i="3"/>
  <c r="AA104" i="3" s="1"/>
  <c r="AA124" i="3"/>
  <c r="AA125" i="3" s="1"/>
  <c r="AC80" i="3"/>
  <c r="AB144" i="3"/>
  <c r="AB145" i="3" s="1"/>
  <c r="AC59" i="3" l="1"/>
  <c r="AB82" i="3"/>
  <c r="AB104" i="3" s="1"/>
  <c r="AB124" i="3"/>
  <c r="AB125" i="3" s="1"/>
  <c r="AD80" i="3"/>
  <c r="AC144" i="3"/>
  <c r="AC145" i="3" s="1"/>
  <c r="AC82" i="3" l="1"/>
  <c r="AC104" i="3" s="1"/>
  <c r="AC124" i="3"/>
  <c r="AC125" i="3" s="1"/>
  <c r="AD59" i="3"/>
  <c r="AE80" i="3"/>
  <c r="AD144" i="3"/>
  <c r="AD145" i="3" s="1"/>
  <c r="AE144" i="3" l="1"/>
  <c r="AE145" i="3" s="1"/>
  <c r="AF80" i="3"/>
  <c r="AD82" i="3"/>
  <c r="AD104" i="3" s="1"/>
  <c r="AD124" i="3"/>
  <c r="AD125" i="3" s="1"/>
  <c r="AE59" i="3"/>
  <c r="AE82" i="3" l="1"/>
  <c r="AE104" i="3" s="1"/>
  <c r="AE124" i="3"/>
  <c r="AE125" i="3" s="1"/>
  <c r="AF59" i="3"/>
  <c r="AF144" i="3"/>
  <c r="AF145" i="3" s="1"/>
  <c r="AG80" i="3"/>
  <c r="AG144" i="3" l="1"/>
  <c r="AG145" i="3" s="1"/>
  <c r="AH80" i="3"/>
  <c r="AH144" i="3" s="1"/>
  <c r="AH145" i="3" s="1"/>
  <c r="AF124" i="3"/>
  <c r="AF125" i="3" s="1"/>
  <c r="AF82" i="3"/>
  <c r="AF104" i="3" s="1"/>
  <c r="AG59" i="3"/>
  <c r="AG82" i="3" l="1"/>
  <c r="AG104" i="3" s="1"/>
  <c r="AG124" i="3"/>
  <c r="AG125" i="3" s="1"/>
  <c r="AH59" i="3"/>
  <c r="AH124" i="3" l="1"/>
  <c r="AH125" i="3" s="1"/>
  <c r="AH82" i="3"/>
  <c r="AH10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P4" authorId="0" shapeId="0" xr:uid="{7FCA6A19-152A-4137-9E48-88A0A6DBCB5D}">
      <text>
        <r>
          <rPr>
            <sz val="9"/>
            <color indexed="81"/>
            <rFont val="MS P ゴシック"/>
            <family val="3"/>
            <charset val="128"/>
          </rPr>
          <t xml:space="preserve">2025/11/24：
売却益計画値を250万円から500万円に変更
</t>
        </r>
      </text>
    </comment>
    <comment ref="H10" authorId="0" shapeId="0" xr:uid="{004E8166-C187-48BE-ACF1-58DC27A96611}">
      <text>
        <r>
          <rPr>
            <b/>
            <sz val="9"/>
            <color indexed="81"/>
            <rFont val="MS P ゴシック"/>
            <family val="3"/>
            <charset val="128"/>
          </rPr>
          <t>日本一周クルーズ</t>
        </r>
      </text>
    </comment>
    <comment ref="I10" authorId="0" shapeId="0" xr:uid="{9F12B9D8-0C95-4AF3-8AF7-79907D409D61}">
      <text>
        <r>
          <rPr>
            <b/>
            <sz val="9"/>
            <color indexed="81"/>
            <rFont val="MS P ゴシック"/>
            <family val="3"/>
            <charset val="128"/>
          </rPr>
          <t>2025/11/24：
１回の旅費計画を25万円から20万円に変更</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
 ＊2025/10のリフォーム会社見積を踏まえ、
　 計画値を400万円から500万円に変更した。
　 増額分は非常時用りそな普通預金で充当する。</t>
        </r>
      </text>
    </comment>
    <comment ref="M11" authorId="0" shapeId="0" xr:uid="{0EB4BA24-7567-49DC-B80F-90B784C0498F}">
      <text>
        <r>
          <rPr>
            <b/>
            <sz val="9"/>
            <color indexed="81"/>
            <rFont val="MS P ゴシック"/>
            <family val="3"/>
            <charset val="128"/>
          </rPr>
          <t>PC_USER:</t>
        </r>
        <r>
          <rPr>
            <sz val="9"/>
            <color indexed="81"/>
            <rFont val="MS P ゴシック"/>
            <family val="3"/>
            <charset val="128"/>
          </rPr>
          <t xml:space="preserve">
</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E12" authorId="0" shapeId="0" xr:uid="{A1873305-59F2-4533-BBB1-D7EA7F7BD490}">
      <text>
        <r>
          <rPr>
            <b/>
            <sz val="9"/>
            <color indexed="81"/>
            <rFont val="MS P ゴシック"/>
            <family val="3"/>
            <charset val="128"/>
          </rPr>
          <t>家電         ｜価格(万円) ｜品番                  ｜特徴
-------------｜----------｜----------------------｜------------------------------------
TV　         ｜25 　　   ｜ﾋﾞｴﾗ TV-55Z95A        ｜55ｲﾝﾁ，4K有機EL
BD    　     ｜15        ｜ﾃﾞｨｰｶﾞ DMR-4T403      ｜4TB，3番組同時録画，BS･CS 4Kﾁｭｰﾅｰ内蔵
WiFiﾙｰﾀｰ     ｜ 1        ｜ﾊﾞｯﾌｧﾛｰ WSR-3000AX4P  ｜4LDKﾏﾝｼｮﾝ向け，Wi-Fi6
便座         ｜10        ｜ﾋﾞｭｰﾃｨ･ﾄﾜﾚ AWM600     ｜ｽﾃﾝﾚｽﾉｽﾞﾙ，ﾊﾈ抑制
冷蔵庫       ｜15         ｜ｼｬｰﾌﾟSJ-PW37P-H       ｜ｽﾘﾑﾀｲﾌﾟ，2暮らし向けの374L，節電ﾓｰﾄﾞ
電子レンジ　  | 5         | ｼﾛｶ SX-2001S1         | ｵﾌﾞﾝﾚﾝｼﾞ，20L，900W，湿度&amp;温度ｾﾝｻｰ
洗濯機       ｜10         ｜AQUA AQW-VX10A-W      ｜洗濯容量8kg，縦型，自動槽洗浄機能
乾燥機       ｜10         ｜TOSHIBA ED-60A4       ｜乾燥容量6kg，洗濯機の上に設置可
ﾄﾞﾗﾑ式洗乾機 ｜32         ｜ｼｬｰﾌﾟ ES-12X1-WL      ｜洗濯12kg，乾燥6kg
PC           ｜20         ｜高級機？              ｜
ｽﾏﾎ          ｜20         ｜これくらい？          ｜
　　＊TVとBDの価格は、2025/11時点のヨドバシ価格にプラスαしにたものである。
　　＊WiFiﾙｰﾀｰからﾄﾞﾗﾑ式洗濯乾燥機の価格は、同mbestの１位価格のプラスαしたものである。</t>
        </r>
      </text>
    </comment>
    <comment ref="G12" authorId="1" shapeId="0" xr:uid="{A75EC272-0EA6-45F5-A5BD-BD752B3901E3}">
      <text>
        <r>
          <rPr>
            <b/>
            <sz val="11"/>
            <color theme="1"/>
            <rFont val="游ゴシック"/>
            <family val="3"/>
            <charset val="128"/>
            <scheme val="minor"/>
          </rPr>
          <t>電子ﾚﾝｼﾞ: 5</t>
        </r>
      </text>
    </comment>
    <comment ref="H12" authorId="1" shapeId="0" xr:uid="{B9A45C49-D949-4109-B5F8-D413C4BCB125}">
      <text>
        <r>
          <rPr>
            <b/>
            <sz val="9"/>
            <color indexed="81"/>
            <rFont val="MS P ゴシック"/>
            <family val="3"/>
            <charset val="128"/>
          </rPr>
          <t>TV: 25
BDレコーダー: 15
スマホ: 20
WiFiﾙｰﾀｰ: 1</t>
        </r>
      </text>
    </comment>
    <comment ref="I12" authorId="1" shapeId="0" xr:uid="{855A6AE3-049B-4C94-AC40-80D932233F47}">
      <text>
        <r>
          <rPr>
            <b/>
            <sz val="9"/>
            <color indexed="81"/>
            <rFont val="MS P ゴシック"/>
            <family val="3"/>
            <charset val="128"/>
          </rPr>
          <t xml:space="preserve">洗濯機: 10
乾燥機: 10
洗濯パン・取付台: 5
</t>
        </r>
      </text>
    </comment>
    <comment ref="J12" authorId="0" shapeId="0" xr:uid="{7C64DFF5-1381-4A44-910B-0CFC474E28CC}">
      <text>
        <r>
          <rPr>
            <b/>
            <sz val="9"/>
            <color indexed="81"/>
            <rFont val="MS P ゴシック"/>
            <family val="3"/>
            <charset val="128"/>
          </rPr>
          <t>便座: 10</t>
        </r>
      </text>
    </comment>
    <comment ref="K12" authorId="0" shapeId="0" xr:uid="{87723471-1669-4F6F-8FDC-A61FE21BE32D}">
      <text>
        <r>
          <rPr>
            <sz val="9"/>
            <color indexed="81"/>
            <rFont val="MS P ゴシック"/>
            <family val="3"/>
            <charset val="128"/>
          </rPr>
          <t>冷蔵庫: 15</t>
        </r>
      </text>
    </comment>
    <comment ref="L12" authorId="0" shapeId="0" xr:uid="{460AF334-99AE-4565-A3E9-2DF1E304E75E}">
      <text>
        <r>
          <rPr>
            <b/>
            <sz val="9"/>
            <color indexed="81"/>
            <rFont val="MS P ゴシック"/>
            <family val="3"/>
            <charset val="128"/>
          </rPr>
          <t>給湯器: 30</t>
        </r>
      </text>
    </comment>
    <comment ref="N12" authorId="1" shapeId="0" xr:uid="{91FD0CCC-118D-440D-8861-12CFDAC45364}">
      <text>
        <r>
          <rPr>
            <b/>
            <sz val="9"/>
            <color indexed="81"/>
            <rFont val="MS P ゴシック"/>
            <family val="3"/>
            <charset val="128"/>
          </rPr>
          <t>スマホ: 20</t>
        </r>
      </text>
    </comment>
    <comment ref="O12" authorId="1" shapeId="0" xr:uid="{4B01CE31-D2AB-482B-9F69-B0FD526888D8}">
      <text>
        <r>
          <rPr>
            <b/>
            <sz val="9"/>
            <color indexed="81"/>
            <rFont val="MS P ゴシック"/>
            <family val="3"/>
            <charset val="128"/>
          </rPr>
          <t>PC: 20</t>
        </r>
      </text>
    </comment>
    <comment ref="S12" authorId="1" shapeId="0" xr:uid="{3DC8A5DB-FD62-49C8-86C8-1919C6FA9FAF}">
      <text>
        <r>
          <rPr>
            <b/>
            <sz val="9"/>
            <color indexed="81"/>
            <rFont val="MS P ゴシック"/>
            <family val="3"/>
            <charset val="128"/>
          </rPr>
          <t>スマホ: 20</t>
        </r>
      </text>
    </comment>
    <comment ref="U12" authorId="0" shapeId="0" xr:uid="{07B9E69D-1897-4BB0-BC32-89A3C76B13B1}">
      <text>
        <r>
          <rPr>
            <b/>
            <sz val="9"/>
            <color indexed="81"/>
            <rFont val="MS P ゴシック"/>
            <family val="3"/>
            <charset val="128"/>
          </rPr>
          <t xml:space="preserve">給湯器: 30
</t>
        </r>
      </text>
    </comment>
    <comment ref="V12" authorId="1" shapeId="0" xr:uid="{E625BB1D-D460-472F-89A3-7824F85F4F44}">
      <text>
        <r>
          <rPr>
            <b/>
            <sz val="9"/>
            <color indexed="81"/>
            <rFont val="MS P ゴシック"/>
            <family val="3"/>
            <charset val="128"/>
          </rPr>
          <t>PC: 20</t>
        </r>
      </text>
    </comment>
    <comment ref="X12" authorId="1" shapeId="0" xr:uid="{BC12BC93-467A-4469-8AA9-D54BF6571A67}">
      <text>
        <r>
          <rPr>
            <b/>
            <sz val="9"/>
            <color indexed="81"/>
            <rFont val="MS P ゴシック"/>
            <family val="3"/>
            <charset val="128"/>
          </rPr>
          <t>スマホ: 20</t>
        </r>
      </text>
    </comment>
    <comment ref="AC12" authorId="1" shapeId="0" xr:uid="{D9E3B774-5D9D-4144-9EB1-A74AD2B6AF1F}">
      <text>
        <r>
          <rPr>
            <b/>
            <sz val="9"/>
            <color indexed="81"/>
            <rFont val="MS P ゴシック"/>
            <family val="3"/>
            <charset val="128"/>
          </rPr>
          <t>スマホ: 20</t>
        </r>
      </text>
    </comment>
    <comment ref="AH12" authorId="1" shapeId="0" xr:uid="{406DAF9C-8246-4F1C-A231-F1ACE4593D72}">
      <text>
        <r>
          <rPr>
            <b/>
            <sz val="9"/>
            <color indexed="81"/>
            <rFont val="MS P ゴシック"/>
            <family val="3"/>
            <charset val="128"/>
          </rPr>
          <t>スマホ: 20</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G36" authorId="0" shapeId="0" xr:uid="{C398002E-B705-4A9D-9CFA-AD08A2D5B6D0}">
      <text>
        <r>
          <rPr>
            <sz val="9"/>
            <color indexed="81"/>
            <rFont val="MS P ゴシック"/>
            <family val="3"/>
            <charset val="128"/>
          </rPr>
          <t>りそな：100　リフォーム不足分</t>
        </r>
      </text>
    </comment>
    <comment ref="C38"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8"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8"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9"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9"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1"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1"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2" authorId="0" shapeId="0" xr:uid="{0EB8825C-B02C-4871-95A9-D996B5585DC0}">
      <text>
        <r>
          <rPr>
            <b/>
            <sz val="9"/>
            <color indexed="81"/>
            <rFont val="MS P ゴシック"/>
            <family val="3"/>
            <charset val="128"/>
          </rPr>
          <t>下記のようなものが含まれる。
　・労災保険
　・雇用保険</t>
        </r>
      </text>
    </comment>
    <comment ref="C43"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3"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6"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60" authorId="0" shapeId="0" xr:uid="{D2B40346-8651-4B30-B5CE-BFCDBE4D4D2A}">
      <text>
        <r>
          <rPr>
            <b/>
            <sz val="9"/>
            <color indexed="81"/>
            <rFont val="MS P ゴシック"/>
            <family val="3"/>
            <charset val="128"/>
          </rPr>
          <t>国民年金保険料（妻）の残金24を含む</t>
        </r>
      </text>
    </comment>
    <comment ref="G94"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5"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E109" authorId="0" shapeId="0" xr:uid="{0CFE7B6C-FEBF-4C82-A58B-E327835A20D7}">
      <text>
        <r>
          <rPr>
            <b/>
            <sz val="9"/>
            <color indexed="81"/>
            <rFont val="MS P ゴシック"/>
            <family val="3"/>
            <charset val="128"/>
          </rPr>
          <t>PC_USER:</t>
        </r>
        <r>
          <rPr>
            <sz val="9"/>
            <color indexed="81"/>
            <rFont val="MS P ゴシック"/>
            <family val="3"/>
            <charset val="128"/>
          </rPr>
          <t xml:space="preserve">
</t>
        </r>
      </text>
    </comment>
    <comment ref="G112" authorId="0" shapeId="0" xr:uid="{23DA8E04-2475-49BD-AD45-69212BFA74D0}">
      <text>
        <r>
          <rPr>
            <b/>
            <sz val="9"/>
            <color indexed="81"/>
            <rFont val="MS P ゴシック"/>
            <family val="3"/>
            <charset val="128"/>
          </rPr>
          <t>2025年度共通口座への振込　-400
Nao国民健康保険料残金　-24
SBI保険解約　+85</t>
        </r>
      </text>
    </comment>
    <comment ref="G113" authorId="0" shapeId="0" xr:uid="{10DA67DA-68D6-4278-954A-276F536F8BA2}">
      <text>
        <r>
          <rPr>
            <b/>
            <sz val="9"/>
            <color indexed="81"/>
            <rFont val="MS P ゴシック"/>
            <family val="3"/>
            <charset val="128"/>
          </rPr>
          <t>Naoﾌﾟﾙﾃﾞﾝｼｬﾙ生命保険料　-265</t>
        </r>
      </text>
    </comment>
    <comment ref="G114"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5" authorId="0" shapeId="0" xr:uid="{0F2950A9-8AE7-4919-82C2-D9C59D0C6A78}">
      <text>
        <r>
          <rPr>
            <b/>
            <sz val="9"/>
            <color indexed="81"/>
            <rFont val="MS P ゴシック"/>
            <family val="3"/>
            <charset val="128"/>
          </rPr>
          <t>kaz
 東北電力配当金  + 1
 全労済東１      + 4
 ﾌﾟﾙﾃﾞﾝｼｬﾙ保険金 + 9
nao</t>
        </r>
      </text>
    </comment>
    <comment ref="G116" authorId="0" shapeId="0" xr:uid="{AA4D0E19-713A-481C-B4AD-6D9DEF9AEC0C}">
      <text>
        <r>
          <rPr>
            <b/>
            <sz val="9"/>
            <color indexed="81"/>
            <rFont val="MS P ゴシック"/>
            <family val="3"/>
            <charset val="128"/>
          </rPr>
          <t>kaz
 国民厚生年金　　+45
 パナ年金　　　  +12　
 ﾌﾟﾙﾃﾞﾝｼｬﾙ保険金 + 9
nao</t>
        </r>
      </text>
    </comment>
    <comment ref="J116"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7"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8"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G119" authorId="0" shapeId="0" xr:uid="{9ED3AFA4-F4BE-4A6E-BBA5-E3EACD81B1FA}">
      <text>
        <r>
          <rPr>
            <b/>
            <sz val="9"/>
            <color indexed="81"/>
            <rFont val="MS P ゴシック"/>
            <family val="3"/>
            <charset val="128"/>
          </rPr>
          <t>kaz
 ﾌﾟﾙﾃﾞﾝｼｬﾙ保険金 + 9
 ＊毎月16日以前に振込ま
　 れる12月の小遣いが、
　 11/17にに振込れたので
　 左記11月残金からは
　 まだ引かれていない
nao　</t>
        </r>
      </text>
    </comment>
    <comment ref="G120" authorId="0" shapeId="0" xr:uid="{66602433-5A36-4C7D-8CE5-79F078D29009}">
      <text>
        <r>
          <rPr>
            <b/>
            <sz val="9"/>
            <color indexed="81"/>
            <rFont val="MS P ゴシック"/>
            <family val="3"/>
            <charset val="128"/>
          </rPr>
          <t>kaz
 国民厚生年金　　+46
 パナ年金　　　  +12
 確定拠出(明治)  + 2　
 ﾌﾟﾙﾃﾞﾝｼｬﾙ保険金 + 9
 特許報奨金　　　 + 8
 東北電力 配当金  + 1
nao</t>
        </r>
      </text>
    </comment>
    <comment ref="E132"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2"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3"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4"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5"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6"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7"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8"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 ref="G139" authorId="0" shapeId="0" xr:uid="{7F39FACC-4BBB-4CEB-8E6F-C5E426DF3FE8}">
      <text>
        <r>
          <rPr>
            <b/>
            <sz val="9"/>
            <color indexed="81"/>
            <rFont val="MS P ゴシック"/>
            <family val="3"/>
            <charset val="128"/>
          </rPr>
          <t>kazへ返済 -17.9 (医療費：1.6、金華山：6.8、雅章会_信州：7.7、ビューカード：0.6、瀬戸神社:0.2，消耗品：0.4、他：0.6)
naoへ返済 -0.9（医療費：0.7、金華山弁財天：1、慶子土産代返却：-1，森永：0.3）</t>
        </r>
      </text>
    </comment>
    <comment ref="G140" authorId="0" shapeId="0" xr:uid="{B4217193-1500-4C79-BD7E-B9E35A8116AF}">
      <text>
        <r>
          <rPr>
            <b/>
            <sz val="9"/>
            <color indexed="81"/>
            <rFont val="MS P ゴシック"/>
            <family val="3"/>
            <charset val="128"/>
          </rPr>
          <t>kazへ返済 -13.1 (医療費：6.7、ビューカード：1.2、瀬戸神社:0.2、電波会：1.5、西源寺:1.1，外食：0.9，他：2.1)
naoへ返済 -1.3（医療費：1.3，森永：0.2，返却：-0.2）</t>
        </r>
      </text>
    </comment>
    <comment ref="L151" authorId="0" shapeId="0" xr:uid="{184EDB87-28C2-496E-A1AE-488732220946}">
      <text>
        <r>
          <rPr>
            <b/>
            <sz val="9"/>
            <color indexed="81"/>
            <rFont val="MS P ゴシック"/>
            <family val="3"/>
            <charset val="128"/>
          </rPr>
          <t>PC_USER:</t>
        </r>
        <r>
          <rPr>
            <sz val="9"/>
            <color indexed="81"/>
            <rFont val="MS P ゴシック"/>
            <family val="3"/>
            <charset val="128"/>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<sst xmlns="http://schemas.openxmlformats.org/spreadsheetml/2006/main" count="205" uniqueCount="154">
  <si>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</si>
  <si>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</si>
  <si>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</si>
  <si>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</si>
  <si>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</si>
  <si>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</si>
  <si>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</si>
  <si>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</si>
  <si>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</si>
  <si>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</si>
  <si>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</si>
  <si>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</si>
  <si>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</si>
  <si>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</si>
  <si>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</si>
  <si>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</si>
  <si>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</si>
  <si>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</si>
  <si>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</si>
  <si>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</si>
  <si>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</si>
  <si>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</si>
  <si>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</si>
  <si>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</si>
  <si>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</si>
  <si>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</si>
  <si>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</si>
  <si>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</si>
  <si>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</si>
  <si>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</si>
  <si>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</si>
  <si>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</si>
  <si>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</si>
  <si>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</si>
  <si>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生命保険(妻)</t>
    <rPh sb="0" eb="4">
      <t>ニホンセイメイ</t>
    </rPh>
    <rPh sb="5" eb="9">
      <t>セイメイホケン</t>
    </rPh>
    <rPh sb="10" eb="11">
      <t>ツマ</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</si>
  <si>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</si>
  <si>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</si>
  <si>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</si>
  <si>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</si>
  <si>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</si>
  <si>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</si>
  <si>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</si>
  <si>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</si>
  <si>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</si>
  <si>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</si>
  <si>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</si>
  <si>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</si>
  <si>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</si>
  <si>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</si>
  <si>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</si>
  <si>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</si>
  <si>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</si>
  <si>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</si>
  <si>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</si>
  <si>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</si>
  <si>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</si>
  <si>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</si>
  <si>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</si>
  <si>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</si>
  <si>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</si>
  <si>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</si>
  <si>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</si>
  <si>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</si>
  <si>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</si>
  <si>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</si>
  <si>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</si>
  <si>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</si>
  <si>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</si>
  <si>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</si>
  <si>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</si>
  <si>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</si>
  <si>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</si>
  <si>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</si>
  <si>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</si>
  <si>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</si>
  <si>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</si>
  <si>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</si>
  <si>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</si>
  <si>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</si>
  <si>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</si>
  <si>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日本生命　終身年金型　（妻）</t>
    <rPh sb="0" eb="4">
      <t>ニホンセイメイ</t>
    </rPh>
    <rPh sb="5" eb="7">
      <t>シュウシン</t>
    </rPh>
    <rPh sb="7" eb="10">
      <t>ネンキンガタ</t>
    </rPh>
    <rPh sb="12" eb="13">
      <t>ツマ</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</si>
  <si>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</si>
  <si>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</si>
  <si>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</si>
  <si>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</si>
  <si>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</si>
  <si>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</si>
  <si>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</si>
  <si>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</si>
  <si>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</si>
  <si>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</si>
  <si>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</si>
  <si>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</si>
  <si>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</si>
  <si>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</si>
  <si>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</si>
  <si>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</si>
  <si>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</si>
  <si>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</si>
  <si>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</si>
  <si>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</si>
  <si>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</si>
  <si>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</si>
  <si>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</si>
  <si>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</si>
  <si>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</si>
  <si>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</si>
  <si>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</si>
  <si>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</si>
  <si>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</si>
  <si>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</si>
  <si>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</si>
  <si>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</si>
  <si>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</si>
  <si>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</si>
  <si>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</si>
  <si>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</si>
  <si>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</si>
  <si>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</si>
  <si>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</si>
  <si>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</si>
  <si>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</si>
  <si>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</si>
  <si>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</si>
  <si>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</si>
  <si>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</si>
  <si>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</si>
  <si>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</si>
  <si>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</si>
  <si>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</si>
  <si>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</si>
  <si>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</si>
  <si>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</si>
  <si>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</si>
  <si>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</si>
  <si>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</si>
  <si>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</si>
  <si>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</si>
  <si>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</si>
  <si>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</si>
  <si>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</si>
  <si>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</si>
  <si>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</si>
  <si>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</si>
  <si>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</si>
  <si>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</si>
  <si>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</si>
  <si>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</si>
  <si>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</si>
  <si>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</si>
  <si>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</si>
  <si>
    <t>非常時用預金からの補填</t>
    <rPh sb="0" eb="4">
      <t>ヒジョウジヨウ</t>
    </rPh>
    <rPh sb="4" eb="6">
      <t>ヨキン</t>
    </rPh>
    <rPh sb="9" eb="11">
      <t>ホテン</t>
    </rPh>
    <phoneticPr fontId="3"/>
  </si>
  <si>
    <t>メイン口座（三井住友銀行　八景店）</t>
  </si>
  <si>
    <t>TV，BDレコーダー、WiFiルーター，便座，冷蔵庫，洗濯機，乾燥機，PC，スマホ</t>
    <rPh sb="20" eb="22">
      <t>ベンザ</t>
    </rPh>
    <rPh sb="23" eb="26">
      <t>レイゾウコ</t>
    </rPh>
    <rPh sb="27" eb="30">
      <t>センタクキ</t>
    </rPh>
    <rPh sb="31" eb="34">
      <t>カンソウキ</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</si>
</sst>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2">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
      <b/>
      <sz val="11"/>
      <color theme="1"/>
      <name val="游ゴシック"/>
      <family val="3"/>
      <charset val="128"/>
      <scheme val="minor"/>
    </font>
  </fonts>
  <fills count="10">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FFFF00"/>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51">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0" borderId="38" xfId="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9" borderId="29" xfId="1" applyFill="1" applyBorder="1" applyProtection="1">
      <alignment vertical="center"/>
      <protection locked="0"/>
    </xf>
    <xf numFmtId="0" fontId="2" fillId="9" borderId="19" xfId="1" applyFill="1" applyBorder="1" applyProtection="1">
      <alignment vertical="center"/>
      <protection locked="0"/>
    </xf>
    <xf numFmtId="0" fontId="5" fillId="9" borderId="24" xfId="1" applyFont="1" applyFill="1" applyBorder="1" applyProtection="1">
      <alignment vertical="center"/>
      <protection locked="0"/>
    </xf>
    <xf numFmtId="0" fontId="4" fillId="0" borderId="33" xfId="1" applyFont="1"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2" xfId="1" applyFill="1" applyBorder="1" applyAlignment="1" applyProtection="1">
      <alignment vertical="top"/>
      <protection locked="0"/>
    </xf>
    <xf numFmtId="0" fontId="2" fillId="2" borderId="45" xfId="1" applyFill="1" applyBorder="1" applyAlignment="1" applyProtection="1">
      <alignment vertical="top"/>
      <protection locked="0"/>
    </xf>
    <xf numFmtId="0" fontId="2" fillId="2" borderId="23" xfId="1" applyFill="1" applyBorder="1" applyAlignment="1" applyProtection="1">
      <alignment vertical="top"/>
      <protection locked="0"/>
    </xf>
    <xf numFmtId="0" fontId="2" fillId="2" borderId="36" xfId="1" applyFill="1" applyBorder="1" applyAlignment="1" applyProtection="1">
      <alignment vertical="top"/>
      <protection locked="0"/>
    </xf>
    <xf numFmtId="0" fontId="2" fillId="2" borderId="24" xfId="1" applyFill="1" applyBorder="1" applyAlignment="1" applyProtection="1">
      <alignment vertical="top"/>
      <protection locked="0"/>
    </xf>
    <xf numFmtId="0" fontId="2" fillId="2" borderId="35" xfId="1" applyFill="1"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0" borderId="24" xfId="1" applyBorder="1" applyAlignment="1" applyProtection="1">
      <alignment vertical="top"/>
      <protection locked="0"/>
    </xf>
    <xf numFmtId="0" fontId="0" fillId="0" borderId="16" xfId="0" applyBorder="1" applyAlignment="1">
      <alignment vertical="top"/>
    </xf>
    <xf numFmtId="0" fontId="0" fillId="0" borderId="24" xfId="0" applyBorder="1" applyAlignment="1" applyProtection="1">
      <alignment vertical="top"/>
      <protection locked="0"/>
    </xf>
    <xf numFmtId="0" fontId="0" fillId="0" borderId="35" xfId="0" applyBorder="1" applyAlignment="1">
      <alignment vertical="top"/>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5" xfId="0"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0" borderId="45" xfId="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cellXfs>
  <cellStyles count="2">
    <cellStyle name="標準" xfId="0" builtinId="0"/>
    <cellStyle name="標準 2" xfId="1" xr:uid="{BCCCD9AF-C7C1-4F14-95BD-B33B45C60DD1}"/>
  </cellStyles>
  <dxfs count="0"/>
  <tableStyles count="0" defaultTableStyle="TableStyleMedium2" defaultPivotStyle="PivotStyleLight16"/>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ライフプラン!$G$124:$AK$124</c:f>
              <c:numCache>
                <c:formatCode>General</c:formatCode>
                <c:ptCount val="31"/>
                <c:pt idx="0">
                  <c:v>656</c:v>
                </c:pt>
                <c:pt idx="1">
                  <c:v>595</c:v>
                </c:pt>
                <c:pt idx="2">
                  <c:v>518</c:v>
                </c:pt>
                <c:pt idx="3">
                  <c:v>456</c:v>
                </c:pt>
                <c:pt idx="4">
                  <c:v>481</c:v>
                </c:pt>
                <c:pt idx="5">
                  <c:v>369</c:v>
                </c:pt>
                <c:pt idx="6">
                  <c:v>407</c:v>
                </c:pt>
                <c:pt idx="7">
                  <c:v>425</c:v>
                </c:pt>
                <c:pt idx="8">
                  <c:v>443</c:v>
                </c:pt>
                <c:pt idx="9">
                  <c:v>781</c:v>
                </c:pt>
                <c:pt idx="10">
                  <c:v>519</c:v>
                </c:pt>
                <c:pt idx="11">
                  <c:v>557</c:v>
                </c:pt>
                <c:pt idx="12">
                  <c:v>495</c:v>
                </c:pt>
                <c:pt idx="13">
                  <c:v>453</c:v>
                </c:pt>
                <c:pt idx="14">
                  <c:v>312</c:v>
                </c:pt>
                <c:pt idx="15">
                  <c:v>181</c:v>
                </c:pt>
                <c:pt idx="16">
                  <c:v>164</c:v>
                </c:pt>
                <c:pt idx="17">
                  <c:v>127</c:v>
                </c:pt>
                <c:pt idx="18">
                  <c:v>110</c:v>
                </c:pt>
                <c:pt idx="19">
                  <c:v>2393</c:v>
                </c:pt>
                <c:pt idx="20">
                  <c:v>2229</c:v>
                </c:pt>
                <c:pt idx="21">
                  <c:v>2065</c:v>
                </c:pt>
                <c:pt idx="22">
                  <c:v>1881</c:v>
                </c:pt>
                <c:pt idx="23">
                  <c:v>1717</c:v>
                </c:pt>
                <c:pt idx="24">
                  <c:v>1553</c:v>
                </c:pt>
                <c:pt idx="25">
                  <c:v>1394</c:v>
                </c:pt>
                <c:pt idx="26">
                  <c:v>1235</c:v>
                </c:pt>
                <c:pt idx="27">
                  <c:v>856</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ライフプラン!$G$112:$AK$112</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1076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1171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1230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ライフプラン!$G$144:$AK$144</c:f>
              <c:numCache>
                <c:formatCode>General</c:formatCode>
                <c:ptCount val="31"/>
                <c:pt idx="0">
                  <c:v>-23</c:v>
                </c:pt>
                <c:pt idx="1">
                  <c:v>-10</c:v>
                </c:pt>
                <c:pt idx="2">
                  <c:v>3</c:v>
                </c:pt>
                <c:pt idx="3">
                  <c:v>16</c:v>
                </c:pt>
                <c:pt idx="4">
                  <c:v>29</c:v>
                </c:pt>
                <c:pt idx="5">
                  <c:v>42</c:v>
                </c:pt>
                <c:pt idx="6">
                  <c:v>55</c:v>
                </c:pt>
                <c:pt idx="7">
                  <c:v>68</c:v>
                </c:pt>
                <c:pt idx="8">
                  <c:v>81</c:v>
                </c:pt>
                <c:pt idx="9">
                  <c:v>94</c:v>
                </c:pt>
                <c:pt idx="10">
                  <c:v>107</c:v>
                </c:pt>
                <c:pt idx="11">
                  <c:v>120</c:v>
                </c:pt>
                <c:pt idx="12">
                  <c:v>133</c:v>
                </c:pt>
                <c:pt idx="13">
                  <c:v>146</c:v>
                </c:pt>
                <c:pt idx="14">
                  <c:v>159</c:v>
                </c:pt>
                <c:pt idx="15">
                  <c:v>172</c:v>
                </c:pt>
                <c:pt idx="16">
                  <c:v>185</c:v>
                </c:pt>
                <c:pt idx="17">
                  <c:v>198</c:v>
                </c:pt>
                <c:pt idx="18">
                  <c:v>211</c:v>
                </c:pt>
                <c:pt idx="19">
                  <c:v>224</c:v>
                </c:pt>
                <c:pt idx="20">
                  <c:v>237</c:v>
                </c:pt>
                <c:pt idx="21">
                  <c:v>250</c:v>
                </c:pt>
                <c:pt idx="22">
                  <c:v>263</c:v>
                </c:pt>
                <c:pt idx="23">
                  <c:v>276</c:v>
                </c:pt>
                <c:pt idx="24">
                  <c:v>289</c:v>
                </c:pt>
                <c:pt idx="25">
                  <c:v>302</c:v>
                </c:pt>
                <c:pt idx="26">
                  <c:v>315</c:v>
                </c:pt>
                <c:pt idx="27">
                  <c:v>328</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ライフプラン!$G$132:$AK$132</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577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536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ライフプラン!$G$104:$AK$104</c:f>
              <c:numCache>
                <c:formatCode>General</c:formatCode>
                <c:ptCount val="31"/>
                <c:pt idx="0">
                  <c:v>633</c:v>
                </c:pt>
                <c:pt idx="1">
                  <c:v>585</c:v>
                </c:pt>
                <c:pt idx="2">
                  <c:v>521</c:v>
                </c:pt>
                <c:pt idx="3">
                  <c:v>472</c:v>
                </c:pt>
                <c:pt idx="4">
                  <c:v>510</c:v>
                </c:pt>
                <c:pt idx="5">
                  <c:v>411</c:v>
                </c:pt>
                <c:pt idx="6">
                  <c:v>462</c:v>
                </c:pt>
                <c:pt idx="7">
                  <c:v>493</c:v>
                </c:pt>
                <c:pt idx="8">
                  <c:v>524</c:v>
                </c:pt>
                <c:pt idx="9">
                  <c:v>875</c:v>
                </c:pt>
                <c:pt idx="10">
                  <c:v>626</c:v>
                </c:pt>
                <c:pt idx="11">
                  <c:v>677</c:v>
                </c:pt>
                <c:pt idx="12">
                  <c:v>628</c:v>
                </c:pt>
                <c:pt idx="13">
                  <c:v>599</c:v>
                </c:pt>
                <c:pt idx="14">
                  <c:v>471</c:v>
                </c:pt>
                <c:pt idx="15">
                  <c:v>353</c:v>
                </c:pt>
                <c:pt idx="16">
                  <c:v>349</c:v>
                </c:pt>
                <c:pt idx="17">
                  <c:v>325</c:v>
                </c:pt>
                <c:pt idx="18">
                  <c:v>321</c:v>
                </c:pt>
                <c:pt idx="19">
                  <c:v>2617</c:v>
                </c:pt>
                <c:pt idx="20">
                  <c:v>2466</c:v>
                </c:pt>
                <c:pt idx="21">
                  <c:v>2315</c:v>
                </c:pt>
                <c:pt idx="22">
                  <c:v>2144</c:v>
                </c:pt>
                <c:pt idx="23">
                  <c:v>1993</c:v>
                </c:pt>
                <c:pt idx="24">
                  <c:v>1842</c:v>
                </c:pt>
                <c:pt idx="25">
                  <c:v>1696</c:v>
                </c:pt>
                <c:pt idx="26">
                  <c:v>1550</c:v>
                </c:pt>
                <c:pt idx="27">
                  <c:v>1184</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ライフプラン!$G$92:$AK$92</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1766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2</xdr:row>
      <xdr:rowOff>190500</xdr:rowOff>
    </xdr:from>
    <xdr:to>
      <xdr:col>68</xdr:col>
      <xdr:colOff>400678</xdr:colOff>
      <xdr:row>168</xdr:row>
      <xdr:rowOff>91991</xdr:rowOff>
    </xdr:to>
    <xdr:pic>
      <xdr:nvPicPr>
        <xdr:cNvPr id="5" name="図 4">
          <a:extLst>
            <a:ext uri="{FF2B5EF4-FFF2-40B4-BE49-F238E27FC236}">
              <a16:creationId xmlns:a16="http://schemas.microsoft.com/office/drawing/2014/main" id="{D34634B9-C212-BBF3-EAEA-36A2AB4A1E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90600" y="647700"/>
          <a:ext cx="46044478" cy="378490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108</xdr:row>
      <xdr:rowOff>68352</xdr:rowOff>
    </xdr:from>
    <xdr:to>
      <xdr:col>4</xdr:col>
      <xdr:colOff>4459939</xdr:colOff>
      <xdr:row>127</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128</xdr:row>
      <xdr:rowOff>44826</xdr:rowOff>
    </xdr:from>
    <xdr:to>
      <xdr:col>4</xdr:col>
      <xdr:colOff>4471147</xdr:colOff>
      <xdr:row>146</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87</xdr:row>
      <xdr:rowOff>123265</xdr:rowOff>
    </xdr:from>
    <xdr:to>
      <xdr:col>4</xdr:col>
      <xdr:colOff>4370294</xdr:colOff>
      <xdr:row>106</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165654</xdr:colOff>
      <xdr:row>147</xdr:row>
      <xdr:rowOff>130866</xdr:rowOff>
    </xdr:from>
    <xdr:to>
      <xdr:col>4</xdr:col>
      <xdr:colOff>3470415</xdr:colOff>
      <xdr:row>150</xdr:row>
      <xdr:rowOff>223631</xdr:rowOff>
    </xdr:to>
    <xdr:sp macro="" textlink="">
      <xdr:nvSpPr>
        <xdr:cNvPr id="5" name="テキスト ボックス 4">
          <a:extLst>
            <a:ext uri="{FF2B5EF4-FFF2-40B4-BE49-F238E27FC236}">
              <a16:creationId xmlns:a16="http://schemas.microsoft.com/office/drawing/2014/main" id="{F6F6D527-42F4-0DB7-BCC5-4D4DC6BF805B}"/>
            </a:ext>
          </a:extLst>
        </xdr:cNvPr>
        <xdr:cNvSpPr txBox="1"/>
      </xdr:nvSpPr>
      <xdr:spPr>
        <a:xfrm>
          <a:off x="1002197" y="35671540"/>
          <a:ext cx="5814392" cy="8133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2035</a:t>
          </a:r>
          <a:r>
            <a:rPr kumimoji="1" lang="ja-JP" altLang="en-US" sz="1100"/>
            <a:t>年（夫；</a:t>
          </a:r>
          <a:r>
            <a:rPr kumimoji="1" lang="en-US" altLang="ja-JP" sz="1100"/>
            <a:t>76</a:t>
          </a:r>
          <a:r>
            <a:rPr kumimoji="1" lang="ja-JP" altLang="en-US" sz="1100"/>
            <a:t>歳、妻：</a:t>
          </a:r>
          <a:r>
            <a:rPr kumimoji="1" lang="en-US" altLang="ja-JP" sz="1100"/>
            <a:t>70</a:t>
          </a:r>
          <a:r>
            <a:rPr kumimoji="1" lang="ja-JP" altLang="en-US" sz="1100"/>
            <a:t>歳）に総合資産が０になるきわどい計画だが、</a:t>
          </a:r>
          <a:endParaRPr kumimoji="1" lang="en-US" altLang="ja-JP" sz="1100"/>
        </a:p>
        <a:p>
          <a:r>
            <a:rPr kumimoji="1" lang="ja-JP" altLang="en-US" sz="1100"/>
            <a:t>近々にリフォームで</a:t>
          </a:r>
          <a:r>
            <a:rPr kumimoji="1" lang="ja-JP" altLang="ja-JP" sz="1100">
              <a:solidFill>
                <a:schemeClr val="dk1"/>
              </a:solidFill>
              <a:effectLst/>
              <a:latin typeface="+mn-lt"/>
              <a:ea typeface="+mn-ea"/>
              <a:cs typeface="+mn-cs"/>
            </a:rPr>
            <a:t>快適な老後</a:t>
          </a:r>
          <a:r>
            <a:rPr kumimoji="1" lang="ja-JP" altLang="en-US" sz="1100">
              <a:solidFill>
                <a:schemeClr val="dk1"/>
              </a:solidFill>
              <a:effectLst/>
              <a:latin typeface="+mn-lt"/>
              <a:ea typeface="+mn-ea"/>
              <a:cs typeface="+mn-cs"/>
            </a:rPr>
            <a:t>のための</a:t>
          </a:r>
          <a:r>
            <a:rPr kumimoji="1" lang="ja-JP" altLang="en-US" sz="1100"/>
            <a:t>生活環境を整え、</a:t>
          </a:r>
          <a:endParaRPr kumimoji="1" lang="en-US" altLang="ja-JP" sz="1100"/>
        </a:p>
        <a:p>
          <a:r>
            <a:rPr kumimoji="1" lang="ja-JP" altLang="en-US" sz="1100"/>
            <a:t>その後は</a:t>
          </a:r>
          <a:r>
            <a:rPr kumimoji="1" lang="ja-JP" altLang="ja-JP" sz="1100">
              <a:solidFill>
                <a:schemeClr val="dk1"/>
              </a:solidFill>
              <a:effectLst/>
              <a:latin typeface="+mn-lt"/>
              <a:ea typeface="+mn-ea"/>
              <a:cs typeface="+mn-cs"/>
            </a:rPr>
            <a:t>日々の倹約を心がけ</a:t>
          </a:r>
          <a:r>
            <a:rPr kumimoji="1" lang="ja-JP" altLang="en-US" sz="1100">
              <a:solidFill>
                <a:schemeClr val="dk1"/>
              </a:solidFill>
              <a:effectLst/>
              <a:latin typeface="+mn-lt"/>
              <a:ea typeface="+mn-ea"/>
              <a:cs typeface="+mn-cs"/>
            </a:rPr>
            <a:t>ながら</a:t>
          </a:r>
          <a:r>
            <a:rPr kumimoji="1" lang="ja-JP" altLang="en-US" sz="1100"/>
            <a:t>徐々にイベント支出を減らし言って乗り切りたい</a:t>
          </a:r>
          <a:r>
            <a:rPr kumimoji="1" lang="ja-JP" altLang="en-US" sz="1100">
              <a:solidFill>
                <a:schemeClr val="dk1"/>
              </a:solidFill>
              <a:effectLst/>
              <a:latin typeface="+mn-lt"/>
              <a:ea typeface="+mn-ea"/>
              <a:cs typeface="+mn-cs"/>
            </a:rPr>
            <a:t>。</a:t>
          </a:r>
          <a:endParaRPr kumimoji="1" lang="en-US" altLang="ja-JP" sz="1100"/>
        </a:p>
        <a:p>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X35" zoomScale="55" zoomScaleNormal="55" workbookViewId="0">
      <selection activeCell="CF88" sqref="CF8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51"/>
  <sheetViews>
    <sheetView tabSelected="1" zoomScaleNormal="100" workbookViewId="0">
      <pane ySplit="1" topLeftCell="A7" activePane="bottomLeft" state="frozen"/>
      <selection activeCell="C1" sqref="C1"/>
      <selection pane="bottomLeft" activeCell="E43" sqref="E43"/>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71" style="5" customWidth="1"/>
    <col min="6" max="16384" width="9" style="5"/>
  </cols>
  <sheetData>
    <row r="1" spans="1:39" ht="19.5" thickBot="1">
      <c r="A1" s="1" t="s">
        <v>0</v>
      </c>
      <c r="B1" s="134" t="s">
        <v>1</v>
      </c>
      <c r="C1" s="135"/>
      <c r="D1" s="135"/>
      <c r="E1" s="136"/>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2" t="s">
        <v>3</v>
      </c>
      <c r="B2" s="139" t="s">
        <v>4</v>
      </c>
      <c r="C2" s="146"/>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37"/>
      <c r="B3" s="140"/>
      <c r="C3" s="147"/>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37"/>
      <c r="B4" s="139" t="s">
        <v>9</v>
      </c>
      <c r="C4" s="148"/>
      <c r="D4" s="12" t="s">
        <v>10</v>
      </c>
      <c r="E4" s="13" t="s">
        <v>11</v>
      </c>
      <c r="F4" s="14"/>
      <c r="G4" s="14"/>
      <c r="H4" s="14"/>
      <c r="I4" s="14"/>
      <c r="J4" s="14"/>
      <c r="K4" s="14"/>
      <c r="L4" s="14"/>
      <c r="M4" s="14"/>
      <c r="N4" s="14"/>
      <c r="O4" s="14"/>
      <c r="P4" s="14">
        <v>500</v>
      </c>
      <c r="Q4" s="14"/>
      <c r="R4" s="14"/>
      <c r="S4" s="14"/>
      <c r="T4" s="14"/>
      <c r="U4" s="14"/>
      <c r="V4" s="14"/>
      <c r="W4" s="14"/>
      <c r="X4" s="14"/>
      <c r="Y4" s="14"/>
      <c r="Z4" s="14"/>
      <c r="AA4" s="14"/>
      <c r="AB4" s="14"/>
      <c r="AC4" s="14"/>
      <c r="AD4" s="14"/>
      <c r="AE4" s="14"/>
      <c r="AF4" s="14"/>
      <c r="AG4" s="14"/>
      <c r="AH4" s="14"/>
      <c r="AI4" s="14"/>
      <c r="AJ4" s="14"/>
      <c r="AK4" s="13"/>
      <c r="AL4" s="4"/>
      <c r="AM4" s="4"/>
    </row>
    <row r="5" spans="1:39">
      <c r="A5" s="137"/>
      <c r="B5" s="141"/>
      <c r="C5" s="149"/>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37"/>
      <c r="B6" s="141"/>
      <c r="C6" s="149"/>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37"/>
      <c r="B7" s="141"/>
      <c r="C7" s="149"/>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37"/>
      <c r="B8" s="142"/>
      <c r="C8" s="150"/>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37"/>
      <c r="B9" s="143" t="s">
        <v>14</v>
      </c>
      <c r="C9" s="144"/>
      <c r="D9" s="145"/>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500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3">
        <f t="shared" si="0"/>
        <v>0</v>
      </c>
      <c r="AL9" s="4"/>
      <c r="AM9" s="4"/>
    </row>
    <row r="10" spans="1:39">
      <c r="A10" s="137"/>
      <c r="B10" s="139" t="s">
        <v>16</v>
      </c>
      <c r="C10" s="148"/>
      <c r="D10" s="15" t="s">
        <v>17</v>
      </c>
      <c r="E10" s="16" t="s">
        <v>18</v>
      </c>
      <c r="F10" s="21"/>
      <c r="G10" s="21">
        <v>100</v>
      </c>
      <c r="H10" s="21">
        <v>200</v>
      </c>
      <c r="I10" s="21">
        <v>80</v>
      </c>
      <c r="J10" s="21">
        <v>80</v>
      </c>
      <c r="K10" s="21">
        <v>80</v>
      </c>
      <c r="L10" s="21">
        <v>200</v>
      </c>
      <c r="M10" s="21">
        <v>80</v>
      </c>
      <c r="N10" s="21">
        <v>80</v>
      </c>
      <c r="O10" s="21">
        <v>80</v>
      </c>
      <c r="P10" s="21">
        <v>80</v>
      </c>
      <c r="Q10" s="21">
        <v>80</v>
      </c>
      <c r="R10" s="21">
        <v>80</v>
      </c>
      <c r="S10" s="21">
        <v>80</v>
      </c>
      <c r="T10" s="21">
        <v>80</v>
      </c>
      <c r="U10" s="21">
        <v>80</v>
      </c>
      <c r="V10" s="21">
        <v>80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37"/>
      <c r="B11" s="141"/>
      <c r="C11" s="149"/>
      <c r="D11" s="15" t="s">
        <v>19</v>
      </c>
      <c r="E11" s="16" t="s">
        <v>20</v>
      </c>
      <c r="F11" s="23"/>
      <c r="G11" s="101">
        <v>500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37"/>
      <c r="B12" s="141"/>
      <c r="C12" s="149"/>
      <c r="D12" s="15" t="s">
        <v>21</v>
      </c>
      <c r="E12" s="16" t="s">
        <v>153</v>
      </c>
      <c r="F12" s="23"/>
      <c r="G12" s="24">
        <v>5</v>
      </c>
      <c r="H12" s="24">
        <v>61</v>
      </c>
      <c r="I12" s="24">
        <v>25</v>
      </c>
      <c r="J12" s="24">
        <v>10</v>
      </c>
      <c r="K12" s="24">
        <v>15</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37"/>
      <c r="B13" s="141"/>
      <c r="C13" s="149"/>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37"/>
      <c r="B14" s="142"/>
      <c r="C14" s="150"/>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38"/>
      <c r="B15" s="143" t="s">
        <v>24</v>
      </c>
      <c r="C15" s="144"/>
      <c r="D15" s="145"/>
      <c r="E15" s="18" t="s">
        <v>25</v>
      </c>
      <c r="F15" s="19">
        <f>SUM(F10:F14)</f>
        <v>0</v>
      </c>
      <c r="G15" s="20">
        <f>SUM(G10:G14)</f>
        <v>605</v>
      </c>
      <c r="H15" s="20">
        <f t="shared" ref="H15:AK15" si="1">SUM(H10:H14)</f>
        <v>261</v>
      </c>
      <c r="I15" s="20">
        <f t="shared" si="1"/>
        <v>105</v>
      </c>
      <c r="J15" s="20">
        <f t="shared" si="1"/>
        <v>90</v>
      </c>
      <c r="K15" s="20">
        <f t="shared" si="1"/>
        <v>95</v>
      </c>
      <c r="L15" s="20">
        <f t="shared" si="1"/>
        <v>230</v>
      </c>
      <c r="M15" s="20">
        <f t="shared" si="1"/>
        <v>80</v>
      </c>
      <c r="N15" s="20">
        <f t="shared" si="1"/>
        <v>100</v>
      </c>
      <c r="O15" s="20">
        <f t="shared" si="1"/>
        <v>100</v>
      </c>
      <c r="P15" s="20">
        <f t="shared" si="1"/>
        <v>280</v>
      </c>
      <c r="Q15" s="20">
        <f t="shared" si="1"/>
        <v>380</v>
      </c>
      <c r="R15" s="20">
        <f t="shared" si="1"/>
        <v>80</v>
      </c>
      <c r="S15" s="20">
        <f t="shared" si="1"/>
        <v>100</v>
      </c>
      <c r="T15" s="20">
        <f t="shared" si="1"/>
        <v>80</v>
      </c>
      <c r="U15" s="20">
        <f t="shared" si="1"/>
        <v>110</v>
      </c>
      <c r="V15" s="20">
        <f t="shared" si="1"/>
        <v>100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3">
        <f t="shared" si="1"/>
        <v>0</v>
      </c>
      <c r="AL15" s="4"/>
      <c r="AM15" s="4"/>
    </row>
    <row r="16" spans="1:39">
      <c r="A16" s="102" t="s">
        <v>152</v>
      </c>
      <c r="B16" s="132" t="s">
        <v>131</v>
      </c>
      <c r="C16" s="123" t="s">
        <v>107</v>
      </c>
      <c r="D16" s="124" t="s">
        <v>111</v>
      </c>
      <c r="E16" s="16" t="s">
        <v>112</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03"/>
      <c r="B17" s="130"/>
      <c r="C17" s="115"/>
      <c r="D17" s="115"/>
      <c r="E17" s="16" t="s">
        <v>29</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03"/>
      <c r="B18" s="130"/>
      <c r="C18" s="114" t="s">
        <v>108</v>
      </c>
      <c r="D18" s="116" t="s">
        <v>113</v>
      </c>
      <c r="E18" s="13" t="s">
        <v>26</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03"/>
      <c r="B19" s="130"/>
      <c r="C19" s="117"/>
      <c r="D19" s="117"/>
      <c r="E19" s="16" t="s">
        <v>27</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03"/>
      <c r="B20" s="130"/>
      <c r="C20" s="117"/>
      <c r="D20" s="115"/>
      <c r="E20" s="16" t="s">
        <v>28</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03"/>
      <c r="B21" s="130"/>
      <c r="C21" s="115"/>
      <c r="D21" s="57" t="s">
        <v>114</v>
      </c>
      <c r="E21" s="16" t="s">
        <v>30</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03"/>
      <c r="B22" s="130"/>
      <c r="C22" s="114" t="s">
        <v>109</v>
      </c>
      <c r="D22" s="57" t="s">
        <v>115</v>
      </c>
      <c r="E22" s="13" t="s">
        <v>120</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03"/>
      <c r="B23" s="130"/>
      <c r="C23" s="115"/>
      <c r="D23" s="57" t="s">
        <v>116</v>
      </c>
      <c r="E23" s="16" t="s">
        <v>118</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03"/>
      <c r="B24" s="130"/>
      <c r="C24" s="114" t="s">
        <v>110</v>
      </c>
      <c r="D24" s="116" t="s">
        <v>117</v>
      </c>
      <c r="E24" s="16" t="s">
        <v>31</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03"/>
      <c r="B25" s="130"/>
      <c r="C25" s="117"/>
      <c r="D25" s="117"/>
      <c r="E25" s="16" t="s">
        <v>32</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03"/>
      <c r="B26" s="130"/>
      <c r="C26" s="117"/>
      <c r="D26" s="117"/>
      <c r="E26" s="16" t="s">
        <v>33</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03"/>
      <c r="B27" s="130"/>
      <c r="C27" s="117"/>
      <c r="D27" s="117"/>
      <c r="E27" s="29" t="s">
        <v>34</v>
      </c>
      <c r="F27" s="15"/>
      <c r="G27" s="17"/>
      <c r="H27" s="30">
        <v>600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03"/>
      <c r="B28" s="130"/>
      <c r="C28" s="117"/>
      <c r="D28" s="117"/>
      <c r="E28" s="16" t="s">
        <v>35</v>
      </c>
      <c r="F28" s="15"/>
      <c r="G28" s="26"/>
      <c r="H28" s="26"/>
      <c r="I28" s="26">
        <v>80</v>
      </c>
      <c r="J28" s="26">
        <v>80</v>
      </c>
      <c r="K28" s="26">
        <v>80</v>
      </c>
      <c r="L28" s="26">
        <v>80</v>
      </c>
      <c r="M28" s="26">
        <v>80</v>
      </c>
      <c r="N28" s="26">
        <v>80</v>
      </c>
      <c r="O28" s="26">
        <v>80</v>
      </c>
      <c r="P28" s="26">
        <v>80</v>
      </c>
      <c r="Q28" s="26">
        <v>80</v>
      </c>
      <c r="R28" s="26">
        <v>80</v>
      </c>
      <c r="S28" s="26"/>
      <c r="T28" s="26"/>
      <c r="U28" s="26"/>
      <c r="V28" s="26"/>
      <c r="W28" s="26"/>
      <c r="X28" s="26"/>
      <c r="Y28" s="26"/>
      <c r="Z28" s="26"/>
      <c r="AA28" s="26"/>
      <c r="AB28" s="26"/>
      <c r="AC28" s="26"/>
      <c r="AD28" s="26"/>
      <c r="AE28" s="26"/>
      <c r="AF28" s="26"/>
      <c r="AG28" s="26"/>
      <c r="AH28" s="26"/>
      <c r="AI28" s="28"/>
      <c r="AJ28" s="28"/>
      <c r="AK28" s="16"/>
      <c r="AL28" s="4"/>
      <c r="AM28" s="27"/>
    </row>
    <row r="29" spans="1:39">
      <c r="A29" s="103"/>
      <c r="B29" s="130"/>
      <c r="C29" s="117"/>
      <c r="D29" s="115"/>
      <c r="E29" s="86" t="s">
        <v>119</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03"/>
      <c r="B30" s="130"/>
      <c r="C30" s="117"/>
      <c r="D30" s="57" t="s">
        <v>121</v>
      </c>
      <c r="E30" s="16" t="s">
        <v>145</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03"/>
      <c r="B31" s="131"/>
      <c r="C31" s="115"/>
      <c r="D31" s="57" t="s">
        <v>122</v>
      </c>
      <c r="E31" s="16" t="s">
        <v>145</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03"/>
      <c r="B32" s="120" t="s">
        <v>130</v>
      </c>
      <c r="C32" s="111"/>
      <c r="D32" s="17" t="s">
        <v>127</v>
      </c>
      <c r="E32" s="16" t="s">
        <v>36</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03"/>
      <c r="B33" s="121"/>
      <c r="C33" s="113"/>
      <c r="D33" s="17" t="s">
        <v>128</v>
      </c>
      <c r="E33" s="16" t="s">
        <v>129</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03"/>
      <c r="B34" s="105" t="s">
        <v>9</v>
      </c>
      <c r="C34" s="107"/>
      <c r="D34" s="109"/>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500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03"/>
      <c r="B35" s="106"/>
      <c r="C35" s="108"/>
      <c r="D35" s="110"/>
      <c r="E35" s="34" t="str">
        <f>E5</f>
        <v>横浜マンションの売却益</v>
      </c>
      <c r="F35" s="32">
        <f>F5</f>
        <v>0</v>
      </c>
      <c r="G35" s="32">
        <f t="shared" ref="G35:AK35" si="3">G5</f>
        <v>0</v>
      </c>
      <c r="H35" s="32">
        <f t="shared" si="3"/>
        <v>0</v>
      </c>
      <c r="I35" s="32">
        <f t="shared" si="3"/>
        <v>0</v>
      </c>
      <c r="J35" s="32">
        <f t="shared" si="3"/>
        <v>0</v>
      </c>
      <c r="K35" s="32">
        <f t="shared" si="3"/>
        <v>0</v>
      </c>
      <c r="L35" s="32">
        <f t="shared" si="3"/>
        <v>0</v>
      </c>
      <c r="M35" s="32">
        <f t="shared" si="3"/>
        <v>0</v>
      </c>
      <c r="N35" s="32">
        <f t="shared" si="3"/>
        <v>0</v>
      </c>
      <c r="O35" s="32">
        <f t="shared" si="3"/>
        <v>0</v>
      </c>
      <c r="P35" s="32">
        <f t="shared" si="3"/>
        <v>0</v>
      </c>
      <c r="Q35" s="32">
        <f t="shared" si="3"/>
        <v>0</v>
      </c>
      <c r="R35" s="32">
        <f t="shared" si="3"/>
        <v>0</v>
      </c>
      <c r="S35" s="32">
        <f t="shared" si="3"/>
        <v>0</v>
      </c>
      <c r="T35" s="32">
        <f t="shared" si="3"/>
        <v>0</v>
      </c>
      <c r="U35" s="32">
        <f t="shared" si="3"/>
        <v>0</v>
      </c>
      <c r="V35" s="32">
        <f t="shared" si="3"/>
        <v>0</v>
      </c>
      <c r="W35" s="32">
        <f t="shared" si="3"/>
        <v>0</v>
      </c>
      <c r="X35" s="32">
        <f t="shared" si="3"/>
        <v>0</v>
      </c>
      <c r="Y35" s="32">
        <f t="shared" si="3"/>
        <v>0</v>
      </c>
      <c r="Z35" s="32">
        <f t="shared" si="3"/>
        <v>1500</v>
      </c>
      <c r="AA35" s="32">
        <f t="shared" si="3"/>
        <v>0</v>
      </c>
      <c r="AB35" s="32">
        <f t="shared" si="3"/>
        <v>0</v>
      </c>
      <c r="AC35" s="32">
        <f t="shared" si="3"/>
        <v>0</v>
      </c>
      <c r="AD35" s="32">
        <f t="shared" si="3"/>
        <v>0</v>
      </c>
      <c r="AE35" s="32">
        <f t="shared" si="3"/>
        <v>0</v>
      </c>
      <c r="AF35" s="32">
        <f t="shared" si="3"/>
        <v>0</v>
      </c>
      <c r="AG35" s="32">
        <f t="shared" si="3"/>
        <v>0</v>
      </c>
      <c r="AH35" s="32">
        <f t="shared" si="3"/>
        <v>0</v>
      </c>
      <c r="AI35" s="63">
        <f t="shared" si="3"/>
        <v>0</v>
      </c>
      <c r="AJ35" s="63">
        <f t="shared" si="3"/>
        <v>0</v>
      </c>
      <c r="AK35" s="63">
        <f t="shared" si="3"/>
        <v>0</v>
      </c>
      <c r="AL35" s="4"/>
      <c r="AM35" s="27"/>
    </row>
    <row r="36" spans="1:39">
      <c r="A36" s="103"/>
      <c r="B36" s="106"/>
      <c r="C36" s="108"/>
      <c r="D36" s="110"/>
      <c r="E36" s="99" t="s">
        <v>151</v>
      </c>
      <c r="F36" s="32"/>
      <c r="G36" s="100">
        <f>100</f>
        <v>100</v>
      </c>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17"/>
      <c r="AJ36" s="17"/>
      <c r="AK36" s="16"/>
      <c r="AL36" s="4"/>
      <c r="AM36" s="27"/>
    </row>
    <row r="37" spans="1:39" ht="19.5" thickBot="1">
      <c r="A37" s="103"/>
      <c r="B37" s="35" t="s">
        <v>37</v>
      </c>
      <c r="C37" s="35"/>
      <c r="D37" s="36"/>
      <c r="E37" s="37"/>
      <c r="F37" s="35">
        <f t="shared" ref="F37:AK37" si="4">SUM(F16:F36)</f>
        <v>0</v>
      </c>
      <c r="G37" s="35">
        <f t="shared" si="4"/>
        <v>537</v>
      </c>
      <c r="H37" s="35">
        <f t="shared" si="4"/>
        <v>1037</v>
      </c>
      <c r="I37" s="35">
        <f t="shared" si="4"/>
        <v>585</v>
      </c>
      <c r="J37" s="35">
        <f t="shared" si="4"/>
        <v>585</v>
      </c>
      <c r="K37" s="35">
        <f t="shared" si="4"/>
        <v>668</v>
      </c>
      <c r="L37" s="35">
        <f t="shared" si="4"/>
        <v>663</v>
      </c>
      <c r="M37" s="35">
        <f t="shared" si="4"/>
        <v>663</v>
      </c>
      <c r="N37" s="35">
        <f t="shared" si="4"/>
        <v>663</v>
      </c>
      <c r="O37" s="35">
        <f t="shared" si="4"/>
        <v>663</v>
      </c>
      <c r="P37" s="35">
        <f t="shared" si="4"/>
        <v>1163</v>
      </c>
      <c r="Q37" s="35">
        <f t="shared" si="4"/>
        <v>663</v>
      </c>
      <c r="R37" s="35">
        <f t="shared" si="4"/>
        <v>663</v>
      </c>
      <c r="S37" s="35">
        <f t="shared" si="4"/>
        <v>583</v>
      </c>
      <c r="T37" s="35">
        <f t="shared" si="4"/>
        <v>583</v>
      </c>
      <c r="U37" s="35">
        <f t="shared" si="4"/>
        <v>514</v>
      </c>
      <c r="V37" s="35">
        <f t="shared" si="4"/>
        <v>514</v>
      </c>
      <c r="W37" s="35">
        <f t="shared" si="4"/>
        <v>523</v>
      </c>
      <c r="X37" s="35">
        <f t="shared" si="4"/>
        <v>523</v>
      </c>
      <c r="Y37" s="35">
        <f t="shared" si="4"/>
        <v>523</v>
      </c>
      <c r="Z37" s="35">
        <f t="shared" si="4"/>
        <v>3023</v>
      </c>
      <c r="AA37" s="35">
        <f t="shared" si="4"/>
        <v>231</v>
      </c>
      <c r="AB37" s="35">
        <f t="shared" si="4"/>
        <v>231</v>
      </c>
      <c r="AC37" s="35">
        <f t="shared" si="4"/>
        <v>231</v>
      </c>
      <c r="AD37" s="35">
        <f t="shared" si="4"/>
        <v>231</v>
      </c>
      <c r="AE37" s="35">
        <f t="shared" si="4"/>
        <v>231</v>
      </c>
      <c r="AF37" s="35">
        <f t="shared" si="4"/>
        <v>231</v>
      </c>
      <c r="AG37" s="35">
        <f t="shared" si="4"/>
        <v>231</v>
      </c>
      <c r="AH37" s="35">
        <f t="shared" si="4"/>
        <v>231</v>
      </c>
      <c r="AI37" s="35">
        <f t="shared" si="4"/>
        <v>0</v>
      </c>
      <c r="AJ37" s="35">
        <f t="shared" si="4"/>
        <v>0</v>
      </c>
      <c r="AK37" s="37">
        <f t="shared" si="4"/>
        <v>0</v>
      </c>
      <c r="AL37" s="4"/>
      <c r="AM37" s="27"/>
    </row>
    <row r="38" spans="1:39" ht="18.75" customHeight="1">
      <c r="A38" s="103"/>
      <c r="B38" s="129" t="s">
        <v>132</v>
      </c>
      <c r="C38" s="8" t="s">
        <v>107</v>
      </c>
      <c r="D38" s="50" t="s">
        <v>111</v>
      </c>
      <c r="E38" s="86" t="s">
        <v>150</v>
      </c>
      <c r="F38" s="63"/>
      <c r="G38" s="86">
        <v>24</v>
      </c>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03"/>
      <c r="B39" s="130"/>
      <c r="C39" s="114" t="s">
        <v>108</v>
      </c>
      <c r="D39" s="57" t="s">
        <v>113</v>
      </c>
      <c r="E39" s="13" t="s">
        <v>143</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03"/>
      <c r="B40" s="130"/>
      <c r="C40" s="115"/>
      <c r="D40" s="57" t="s">
        <v>114</v>
      </c>
      <c r="E40" s="16" t="s">
        <v>144</v>
      </c>
      <c r="F40" s="63"/>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6"/>
      <c r="AL40" s="4"/>
      <c r="AM40" s="4"/>
    </row>
    <row r="41" spans="1:39">
      <c r="A41" s="103"/>
      <c r="B41" s="130"/>
      <c r="C41" s="114" t="s">
        <v>109</v>
      </c>
      <c r="D41" s="57" t="s">
        <v>115</v>
      </c>
      <c r="E41" s="16" t="s">
        <v>47</v>
      </c>
      <c r="F41" s="63"/>
      <c r="G41" s="17">
        <v>35</v>
      </c>
      <c r="H41" s="17">
        <v>35</v>
      </c>
      <c r="I41" s="17">
        <v>35</v>
      </c>
      <c r="J41" s="17">
        <v>35</v>
      </c>
      <c r="K41" s="17">
        <v>35</v>
      </c>
      <c r="L41" s="17">
        <v>35</v>
      </c>
      <c r="M41" s="17">
        <v>35</v>
      </c>
      <c r="N41" s="17">
        <v>35</v>
      </c>
      <c r="O41" s="17">
        <v>35</v>
      </c>
      <c r="P41" s="17">
        <v>35</v>
      </c>
      <c r="Q41" s="17">
        <v>35</v>
      </c>
      <c r="R41" s="17">
        <v>35</v>
      </c>
      <c r="S41" s="17">
        <v>35</v>
      </c>
      <c r="T41" s="17">
        <v>35</v>
      </c>
      <c r="U41" s="17">
        <v>35</v>
      </c>
      <c r="V41" s="17">
        <v>35</v>
      </c>
      <c r="W41" s="17">
        <v>20</v>
      </c>
      <c r="X41" s="17">
        <v>20</v>
      </c>
      <c r="Y41" s="17">
        <v>20</v>
      </c>
      <c r="Z41" s="17">
        <v>20</v>
      </c>
      <c r="AA41" s="17">
        <v>20</v>
      </c>
      <c r="AB41" s="17">
        <v>20</v>
      </c>
      <c r="AC41" s="17">
        <v>20</v>
      </c>
      <c r="AD41" s="17">
        <v>20</v>
      </c>
      <c r="AE41" s="17">
        <v>20</v>
      </c>
      <c r="AF41" s="17">
        <v>20</v>
      </c>
      <c r="AG41" s="17">
        <v>20</v>
      </c>
      <c r="AH41" s="17">
        <v>20</v>
      </c>
      <c r="AI41" s="17"/>
      <c r="AJ41" s="17"/>
      <c r="AK41" s="16"/>
      <c r="AL41" s="4"/>
      <c r="AM41" s="27"/>
    </row>
    <row r="42" spans="1:39">
      <c r="A42" s="103"/>
      <c r="B42" s="130"/>
      <c r="C42" s="115"/>
      <c r="D42" s="57" t="s">
        <v>116</v>
      </c>
      <c r="E42" s="16" t="s">
        <v>142</v>
      </c>
      <c r="F42" s="63"/>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6"/>
      <c r="AL42" s="4"/>
      <c r="AM42" s="4"/>
    </row>
    <row r="43" spans="1:39">
      <c r="A43" s="103"/>
      <c r="B43" s="130"/>
      <c r="C43" s="114" t="s">
        <v>110</v>
      </c>
      <c r="D43" s="116" t="s">
        <v>117</v>
      </c>
      <c r="E43" s="16" t="s">
        <v>46</v>
      </c>
      <c r="F43" s="12"/>
      <c r="G43" s="64">
        <v>280</v>
      </c>
      <c r="H43" s="64">
        <v>280</v>
      </c>
      <c r="I43" s="14"/>
      <c r="K43" s="14"/>
      <c r="L43" s="14"/>
      <c r="M43" s="14"/>
      <c r="N43" s="14"/>
      <c r="O43" s="14"/>
      <c r="P43" s="14"/>
      <c r="Q43" s="14"/>
      <c r="R43" s="14"/>
      <c r="S43" s="14"/>
      <c r="T43" s="14"/>
      <c r="U43" s="14"/>
      <c r="V43" s="14"/>
      <c r="W43" s="14"/>
      <c r="X43" s="14"/>
      <c r="Y43" s="14"/>
      <c r="Z43" s="31"/>
      <c r="AA43" s="31"/>
      <c r="AB43" s="31"/>
      <c r="AC43" s="31"/>
      <c r="AD43" s="31"/>
      <c r="AE43" s="31"/>
      <c r="AF43" s="31"/>
      <c r="AG43" s="31"/>
      <c r="AH43" s="31"/>
      <c r="AI43" s="31"/>
      <c r="AJ43" s="31"/>
      <c r="AK43" s="13"/>
      <c r="AL43" s="4"/>
      <c r="AM43" s="27"/>
    </row>
    <row r="44" spans="1:39">
      <c r="A44" s="103"/>
      <c r="B44" s="130"/>
      <c r="C44" s="117"/>
      <c r="D44" s="117"/>
      <c r="E44" s="16" t="s">
        <v>48</v>
      </c>
      <c r="F44" s="15"/>
      <c r="G44" s="17">
        <v>10</v>
      </c>
      <c r="H44" s="17">
        <v>10</v>
      </c>
      <c r="I44" s="17">
        <v>10</v>
      </c>
      <c r="J44" s="17">
        <v>10</v>
      </c>
      <c r="K44" s="17">
        <v>10</v>
      </c>
      <c r="L44" s="17">
        <v>10</v>
      </c>
      <c r="M44" s="17">
        <v>10</v>
      </c>
      <c r="N44" s="17">
        <v>10</v>
      </c>
      <c r="O44" s="17">
        <v>10</v>
      </c>
      <c r="P44" s="17">
        <v>10</v>
      </c>
      <c r="Q44" s="17">
        <v>10</v>
      </c>
      <c r="R44" s="17">
        <v>10</v>
      </c>
      <c r="S44" s="17">
        <v>10</v>
      </c>
      <c r="T44" s="17">
        <v>10</v>
      </c>
      <c r="U44" s="17">
        <v>10</v>
      </c>
      <c r="V44" s="17">
        <v>10</v>
      </c>
      <c r="W44" s="17">
        <v>10</v>
      </c>
      <c r="X44" s="17">
        <v>10</v>
      </c>
      <c r="Y44" s="17">
        <v>10</v>
      </c>
      <c r="Z44" s="17">
        <v>10</v>
      </c>
      <c r="AA44" s="28"/>
      <c r="AB44" s="28"/>
      <c r="AC44" s="28"/>
      <c r="AD44" s="28"/>
      <c r="AE44" s="28"/>
      <c r="AF44" s="28"/>
      <c r="AG44" s="28"/>
      <c r="AH44" s="28"/>
      <c r="AI44" s="28"/>
      <c r="AJ44" s="28"/>
      <c r="AK44" s="16"/>
      <c r="AL44" s="4"/>
      <c r="AM44" s="27"/>
    </row>
    <row r="45" spans="1:39">
      <c r="A45" s="103"/>
      <c r="B45" s="130"/>
      <c r="C45" s="117"/>
      <c r="D45" s="117"/>
      <c r="E45" s="16" t="s">
        <v>49</v>
      </c>
      <c r="F45" s="15"/>
      <c r="G45" s="17">
        <v>4</v>
      </c>
      <c r="H45" s="17">
        <v>4</v>
      </c>
      <c r="I45" s="17">
        <v>4</v>
      </c>
      <c r="J45" s="17">
        <v>4</v>
      </c>
      <c r="K45" s="17">
        <v>4</v>
      </c>
      <c r="L45" s="17">
        <v>4</v>
      </c>
      <c r="M45" s="17">
        <v>4</v>
      </c>
      <c r="N45" s="17">
        <v>4</v>
      </c>
      <c r="O45" s="17">
        <v>4</v>
      </c>
      <c r="P45" s="17">
        <v>4</v>
      </c>
      <c r="Q45" s="17">
        <v>4</v>
      </c>
      <c r="R45" s="17">
        <v>4</v>
      </c>
      <c r="S45" s="17">
        <v>4</v>
      </c>
      <c r="T45" s="17">
        <v>4</v>
      </c>
      <c r="U45" s="17">
        <v>4</v>
      </c>
      <c r="V45" s="17">
        <v>4</v>
      </c>
      <c r="W45" s="17"/>
      <c r="X45" s="17"/>
      <c r="Y45" s="17"/>
      <c r="Z45" s="28"/>
      <c r="AA45" s="28"/>
      <c r="AB45" s="28"/>
      <c r="AC45" s="28"/>
      <c r="AD45" s="28"/>
      <c r="AE45" s="28"/>
      <c r="AF45" s="28"/>
      <c r="AG45" s="28"/>
      <c r="AH45" s="28"/>
      <c r="AI45" s="28"/>
      <c r="AJ45" s="28"/>
      <c r="AK45" s="16"/>
      <c r="AL45" s="4"/>
      <c r="AM45" s="27"/>
    </row>
    <row r="46" spans="1:39">
      <c r="A46" s="103"/>
      <c r="B46" s="130"/>
      <c r="C46" s="117"/>
      <c r="D46" s="115"/>
      <c r="E46" s="86" t="s">
        <v>123</v>
      </c>
      <c r="F46" s="15"/>
      <c r="G46" s="15">
        <v>12</v>
      </c>
      <c r="H46" s="15">
        <v>12</v>
      </c>
      <c r="I46" s="15">
        <v>12</v>
      </c>
      <c r="J46" s="15">
        <v>12</v>
      </c>
      <c r="K46" s="15">
        <v>3</v>
      </c>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6"/>
      <c r="AL46" s="4"/>
      <c r="AM46" s="27"/>
    </row>
    <row r="47" spans="1:39">
      <c r="A47" s="103"/>
      <c r="B47" s="130"/>
      <c r="C47" s="117"/>
      <c r="D47" s="57" t="s">
        <v>121</v>
      </c>
      <c r="E47" s="29" t="s">
        <v>50</v>
      </c>
      <c r="F47" s="15"/>
      <c r="G47" s="30">
        <v>5</v>
      </c>
      <c r="H47" s="30">
        <v>5</v>
      </c>
      <c r="I47" s="30">
        <v>5</v>
      </c>
      <c r="J47" s="30">
        <v>5</v>
      </c>
      <c r="K47" s="30">
        <v>5</v>
      </c>
      <c r="L47" s="30">
        <v>5</v>
      </c>
      <c r="M47" s="30">
        <v>5</v>
      </c>
      <c r="N47" s="30">
        <v>5</v>
      </c>
      <c r="O47" s="30">
        <v>5</v>
      </c>
      <c r="P47" s="30">
        <v>5</v>
      </c>
      <c r="Q47" s="30">
        <v>5</v>
      </c>
      <c r="R47" s="30">
        <v>5</v>
      </c>
      <c r="S47" s="30">
        <v>5</v>
      </c>
      <c r="T47" s="30">
        <v>5</v>
      </c>
      <c r="U47" s="30">
        <v>5</v>
      </c>
      <c r="V47" s="30">
        <v>5</v>
      </c>
      <c r="W47" s="30">
        <v>5</v>
      </c>
      <c r="X47" s="30">
        <v>5</v>
      </c>
      <c r="Y47" s="30">
        <v>5</v>
      </c>
      <c r="Z47" s="30">
        <v>5</v>
      </c>
      <c r="AA47" s="30">
        <v>5</v>
      </c>
      <c r="AB47" s="30">
        <v>5</v>
      </c>
      <c r="AC47" s="30">
        <v>5</v>
      </c>
      <c r="AD47" s="30">
        <v>5</v>
      </c>
      <c r="AE47" s="30">
        <v>5</v>
      </c>
      <c r="AF47" s="17"/>
      <c r="AG47" s="17"/>
      <c r="AH47" s="17"/>
      <c r="AI47" s="28"/>
      <c r="AJ47" s="28"/>
      <c r="AK47" s="16"/>
      <c r="AL47" s="4"/>
      <c r="AM47" s="27"/>
    </row>
    <row r="48" spans="1:39">
      <c r="A48" s="103"/>
      <c r="B48" s="131"/>
      <c r="C48" s="115"/>
      <c r="D48" s="57" t="s">
        <v>122</v>
      </c>
      <c r="E48" s="16" t="s">
        <v>145</v>
      </c>
      <c r="F48" s="15"/>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6"/>
      <c r="AL48" s="4"/>
      <c r="AM48" s="4"/>
    </row>
    <row r="49" spans="1:39">
      <c r="A49" s="103"/>
      <c r="B49" s="66" t="s">
        <v>44</v>
      </c>
      <c r="C49" s="15"/>
      <c r="D49" s="15"/>
      <c r="E49" s="16" t="s">
        <v>45</v>
      </c>
      <c r="F49" s="15"/>
      <c r="G49" s="17">
        <v>30</v>
      </c>
      <c r="H49" s="17">
        <v>30</v>
      </c>
      <c r="I49" s="17">
        <v>30</v>
      </c>
      <c r="J49" s="17">
        <v>30</v>
      </c>
      <c r="K49" s="17">
        <v>30</v>
      </c>
      <c r="L49" s="17">
        <v>30</v>
      </c>
      <c r="M49" s="17">
        <v>30</v>
      </c>
      <c r="N49" s="17">
        <v>30</v>
      </c>
      <c r="O49" s="17">
        <v>30</v>
      </c>
      <c r="P49" s="17">
        <v>30</v>
      </c>
      <c r="Q49" s="17">
        <v>30</v>
      </c>
      <c r="R49" s="17">
        <v>30</v>
      </c>
      <c r="S49" s="17">
        <v>30</v>
      </c>
      <c r="T49" s="17">
        <v>30</v>
      </c>
      <c r="U49" s="17">
        <v>30</v>
      </c>
      <c r="V49" s="17">
        <v>30</v>
      </c>
      <c r="W49" s="17">
        <v>30</v>
      </c>
      <c r="X49" s="17">
        <v>30</v>
      </c>
      <c r="Y49" s="17">
        <v>30</v>
      </c>
      <c r="Z49" s="17">
        <v>30</v>
      </c>
      <c r="AA49" s="28"/>
      <c r="AB49" s="28"/>
      <c r="AC49" s="28"/>
      <c r="AD49" s="28"/>
      <c r="AE49" s="28"/>
      <c r="AF49" s="28"/>
      <c r="AG49" s="28"/>
      <c r="AH49" s="28"/>
      <c r="AI49" s="28"/>
      <c r="AJ49" s="28"/>
      <c r="AK49" s="16"/>
      <c r="AL49" s="4"/>
      <c r="AM49" s="27"/>
    </row>
    <row r="50" spans="1:39">
      <c r="A50" s="103"/>
      <c r="B50" s="66" t="s">
        <v>51</v>
      </c>
      <c r="C50" s="15"/>
      <c r="D50" s="15"/>
      <c r="E50" s="16" t="s">
        <v>52</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03"/>
      <c r="B51" s="66" t="s">
        <v>53</v>
      </c>
      <c r="C51" s="15"/>
      <c r="D51" s="15"/>
      <c r="E51" s="16" t="s">
        <v>54</v>
      </c>
      <c r="F51" s="15"/>
      <c r="G51" s="17">
        <v>2</v>
      </c>
      <c r="H51" s="17">
        <v>2</v>
      </c>
      <c r="I51" s="17">
        <v>2</v>
      </c>
      <c r="J51" s="17">
        <v>2</v>
      </c>
      <c r="K51" s="17">
        <v>2</v>
      </c>
      <c r="L51" s="17">
        <v>2</v>
      </c>
      <c r="M51" s="17">
        <v>2</v>
      </c>
      <c r="N51" s="17">
        <v>2</v>
      </c>
      <c r="O51" s="17">
        <v>2</v>
      </c>
      <c r="P51" s="17">
        <v>2</v>
      </c>
      <c r="Q51" s="17">
        <v>2</v>
      </c>
      <c r="R51" s="17">
        <v>2</v>
      </c>
      <c r="S51" s="17">
        <v>2</v>
      </c>
      <c r="T51" s="17">
        <v>2</v>
      </c>
      <c r="U51" s="17">
        <v>2</v>
      </c>
      <c r="V51" s="17">
        <v>2</v>
      </c>
      <c r="W51" s="17">
        <v>2</v>
      </c>
      <c r="X51" s="17">
        <v>2</v>
      </c>
      <c r="Y51" s="17">
        <v>2</v>
      </c>
      <c r="Z51" s="17">
        <v>2</v>
      </c>
      <c r="AA51" s="17">
        <v>2</v>
      </c>
      <c r="AB51" s="17">
        <v>2</v>
      </c>
      <c r="AC51" s="17">
        <v>2</v>
      </c>
      <c r="AD51" s="17">
        <v>2</v>
      </c>
      <c r="AE51" s="17">
        <v>2</v>
      </c>
      <c r="AF51" s="17">
        <v>2</v>
      </c>
      <c r="AG51" s="17">
        <v>2</v>
      </c>
      <c r="AH51" s="17">
        <v>2</v>
      </c>
      <c r="AI51" s="28"/>
      <c r="AJ51" s="28"/>
      <c r="AK51" s="16"/>
      <c r="AL51" s="4"/>
      <c r="AM51" s="27"/>
    </row>
    <row r="52" spans="1:39">
      <c r="A52" s="103"/>
      <c r="B52" s="128" t="s">
        <v>124</v>
      </c>
      <c r="C52" s="111"/>
      <c r="D52" s="15" t="s">
        <v>42</v>
      </c>
      <c r="E52" s="16" t="s">
        <v>43</v>
      </c>
      <c r="F52" s="15"/>
      <c r="G52" s="17">
        <v>85</v>
      </c>
      <c r="H52" s="17">
        <v>85</v>
      </c>
      <c r="I52" s="17">
        <v>85</v>
      </c>
      <c r="J52" s="17">
        <v>85</v>
      </c>
      <c r="K52" s="17">
        <v>85</v>
      </c>
      <c r="L52" s="17">
        <v>85</v>
      </c>
      <c r="M52" s="17">
        <v>85</v>
      </c>
      <c r="N52" s="17">
        <v>85</v>
      </c>
      <c r="O52" s="17">
        <v>85</v>
      </c>
      <c r="P52" s="17">
        <v>85</v>
      </c>
      <c r="Q52" s="17">
        <v>85</v>
      </c>
      <c r="R52" s="17">
        <v>85</v>
      </c>
      <c r="S52" s="17">
        <v>85</v>
      </c>
      <c r="T52" s="17">
        <v>85</v>
      </c>
      <c r="U52" s="17">
        <v>85</v>
      </c>
      <c r="V52" s="17">
        <v>85</v>
      </c>
      <c r="W52" s="17">
        <v>85</v>
      </c>
      <c r="X52" s="17">
        <v>85</v>
      </c>
      <c r="Y52" s="17">
        <v>85</v>
      </c>
      <c r="Z52" s="17">
        <v>85</v>
      </c>
      <c r="AA52" s="28"/>
      <c r="AB52" s="28"/>
      <c r="AC52" s="28"/>
      <c r="AD52" s="28"/>
      <c r="AE52" s="28"/>
      <c r="AF52" s="28"/>
      <c r="AG52" s="28"/>
      <c r="AH52" s="28"/>
      <c r="AI52" s="28"/>
      <c r="AJ52" s="28"/>
      <c r="AK52" s="16"/>
      <c r="AL52" s="4"/>
      <c r="AM52" s="27"/>
    </row>
    <row r="53" spans="1:39">
      <c r="A53" s="103"/>
      <c r="B53" s="125"/>
      <c r="C53" s="112"/>
      <c r="D53" s="15" t="s">
        <v>38</v>
      </c>
      <c r="E53" s="16" t="s">
        <v>39</v>
      </c>
      <c r="F53" s="15"/>
      <c r="G53" s="17">
        <v>23</v>
      </c>
      <c r="H53" s="17"/>
      <c r="I53" s="17"/>
      <c r="J53" s="17"/>
      <c r="K53" s="17"/>
      <c r="L53" s="17"/>
      <c r="M53" s="17"/>
      <c r="N53" s="17"/>
      <c r="O53" s="17"/>
      <c r="P53" s="17"/>
      <c r="Q53" s="17"/>
      <c r="R53" s="17"/>
      <c r="S53" s="17"/>
      <c r="T53" s="17"/>
      <c r="U53" s="17"/>
      <c r="V53" s="17"/>
      <c r="W53" s="17"/>
      <c r="X53" s="17"/>
      <c r="Y53" s="17"/>
      <c r="Z53" s="28"/>
      <c r="AA53" s="28"/>
      <c r="AB53" s="28"/>
      <c r="AC53" s="28"/>
      <c r="AD53" s="28"/>
      <c r="AE53" s="28"/>
      <c r="AF53" s="28"/>
      <c r="AG53" s="28"/>
      <c r="AH53" s="28"/>
      <c r="AI53" s="28"/>
      <c r="AJ53" s="28"/>
      <c r="AK53" s="16"/>
      <c r="AL53" s="4"/>
      <c r="AM53" s="27"/>
    </row>
    <row r="54" spans="1:39">
      <c r="A54" s="103"/>
      <c r="B54" s="126"/>
      <c r="C54" s="113"/>
      <c r="D54" s="15" t="s">
        <v>40</v>
      </c>
      <c r="E54" s="16" t="s">
        <v>41</v>
      </c>
      <c r="F54" s="15"/>
      <c r="G54" s="15">
        <v>72</v>
      </c>
      <c r="H54" s="15">
        <v>72</v>
      </c>
      <c r="I54" s="15">
        <v>72</v>
      </c>
      <c r="J54" s="15">
        <v>72</v>
      </c>
      <c r="K54" s="15">
        <v>72</v>
      </c>
      <c r="L54" s="15">
        <v>72</v>
      </c>
      <c r="M54" s="15">
        <v>72</v>
      </c>
      <c r="N54" s="15">
        <v>72</v>
      </c>
      <c r="O54" s="15">
        <v>72</v>
      </c>
      <c r="P54" s="15">
        <v>72</v>
      </c>
      <c r="Q54" s="15">
        <v>72</v>
      </c>
      <c r="R54" s="15">
        <v>72</v>
      </c>
      <c r="S54" s="15">
        <v>72</v>
      </c>
      <c r="T54" s="15">
        <v>72</v>
      </c>
      <c r="U54" s="15">
        <v>72</v>
      </c>
      <c r="V54" s="15">
        <v>72</v>
      </c>
      <c r="W54" s="15">
        <v>36</v>
      </c>
      <c r="X54" s="15">
        <v>36</v>
      </c>
      <c r="Y54" s="15">
        <v>36</v>
      </c>
      <c r="Z54" s="15">
        <v>36</v>
      </c>
      <c r="AA54" s="15">
        <v>36</v>
      </c>
      <c r="AB54" s="15">
        <v>36</v>
      </c>
      <c r="AC54" s="15">
        <v>36</v>
      </c>
      <c r="AD54" s="15">
        <v>36</v>
      </c>
      <c r="AE54" s="15">
        <v>36</v>
      </c>
      <c r="AF54" s="15">
        <v>36</v>
      </c>
      <c r="AG54" s="15">
        <v>36</v>
      </c>
      <c r="AH54" s="15">
        <v>36</v>
      </c>
      <c r="AI54" s="15"/>
      <c r="AJ54" s="15"/>
      <c r="AK54" s="16"/>
      <c r="AL54" s="4"/>
      <c r="AM54" s="27"/>
    </row>
    <row r="55" spans="1:39">
      <c r="A55" s="103"/>
      <c r="B55" s="84" t="s">
        <v>140</v>
      </c>
      <c r="C55" s="85"/>
      <c r="D55" s="76" t="s">
        <v>125</v>
      </c>
      <c r="E55" s="77" t="s">
        <v>55</v>
      </c>
      <c r="F55" s="78"/>
      <c r="G55" s="78">
        <v>300</v>
      </c>
      <c r="H55" s="78">
        <v>300</v>
      </c>
      <c r="I55" s="78">
        <v>300</v>
      </c>
      <c r="J55" s="78">
        <v>300</v>
      </c>
      <c r="K55" s="78">
        <v>300</v>
      </c>
      <c r="L55" s="78">
        <v>300</v>
      </c>
      <c r="M55" s="78">
        <v>300</v>
      </c>
      <c r="N55" s="78">
        <v>300</v>
      </c>
      <c r="O55" s="78">
        <v>300</v>
      </c>
      <c r="P55" s="78">
        <v>300</v>
      </c>
      <c r="Q55" s="78">
        <v>300</v>
      </c>
      <c r="R55" s="78">
        <v>300</v>
      </c>
      <c r="S55" s="78">
        <v>300</v>
      </c>
      <c r="T55" s="78">
        <v>300</v>
      </c>
      <c r="U55" s="78">
        <v>300</v>
      </c>
      <c r="V55" s="78">
        <v>300</v>
      </c>
      <c r="W55" s="78">
        <v>300</v>
      </c>
      <c r="X55" s="78">
        <v>300</v>
      </c>
      <c r="Y55" s="78">
        <v>300</v>
      </c>
      <c r="Z55" s="78">
        <v>300</v>
      </c>
      <c r="AA55" s="78">
        <v>300</v>
      </c>
      <c r="AB55" s="78">
        <v>300</v>
      </c>
      <c r="AC55" s="78">
        <v>300</v>
      </c>
      <c r="AD55" s="78">
        <v>300</v>
      </c>
      <c r="AE55" s="78">
        <v>300</v>
      </c>
      <c r="AF55" s="78">
        <v>300</v>
      </c>
      <c r="AG55" s="78">
        <v>300</v>
      </c>
      <c r="AH55" s="78">
        <v>300</v>
      </c>
      <c r="AI55" s="78"/>
      <c r="AJ55" s="78"/>
      <c r="AK55" s="79"/>
      <c r="AL55" s="4"/>
      <c r="AM55" s="27"/>
    </row>
    <row r="56" spans="1:39">
      <c r="A56" s="103"/>
      <c r="B56" s="118" t="s">
        <v>146</v>
      </c>
      <c r="C56" s="119"/>
      <c r="D56" s="78" t="s">
        <v>126</v>
      </c>
      <c r="E56" s="80" t="s">
        <v>56</v>
      </c>
      <c r="F56" s="78" cm="1">
        <f t="array" ref="F56:G56">F15:G15</f>
        <v>0</v>
      </c>
      <c r="G56" s="78">
        <v>605</v>
      </c>
      <c r="H56" s="78" cm="1">
        <f t="array" ref="H56:I56">H15:I15</f>
        <v>261</v>
      </c>
      <c r="I56" s="78">
        <v>105</v>
      </c>
      <c r="J56" s="78" cm="1">
        <f t="array" ref="J56:K56">J15:K15</f>
        <v>90</v>
      </c>
      <c r="K56" s="78">
        <v>95</v>
      </c>
      <c r="L56" s="78" cm="1">
        <f t="array" ref="L56:M56">L15:M15</f>
        <v>230</v>
      </c>
      <c r="M56" s="78">
        <v>80</v>
      </c>
      <c r="N56" s="78" cm="1">
        <f t="array" ref="N56:O56">N15:O15</f>
        <v>100</v>
      </c>
      <c r="O56" s="78">
        <v>100</v>
      </c>
      <c r="P56" s="78" cm="1">
        <f t="array" ref="P56:Q56">P15:Q15</f>
        <v>280</v>
      </c>
      <c r="Q56" s="78">
        <v>380</v>
      </c>
      <c r="R56" s="78" cm="1">
        <f t="array" ref="R56:S56">R15:S15</f>
        <v>80</v>
      </c>
      <c r="S56" s="78">
        <v>100</v>
      </c>
      <c r="T56" s="78" cm="1">
        <f t="array" ref="T56:U56">T15:U15</f>
        <v>80</v>
      </c>
      <c r="U56" s="78">
        <v>110</v>
      </c>
      <c r="V56" s="78" cm="1">
        <f t="array" ref="V56:W56">V15:W15</f>
        <v>100</v>
      </c>
      <c r="W56" s="78">
        <v>50</v>
      </c>
      <c r="X56" s="78" cm="1">
        <f t="array" ref="X56:Y56">X15:Y15</f>
        <v>70</v>
      </c>
      <c r="Y56" s="78">
        <v>50</v>
      </c>
      <c r="Z56" s="78" cm="1">
        <f t="array" ref="Z56:AA56">Z15:AA15</f>
        <v>250</v>
      </c>
      <c r="AA56" s="78">
        <v>30</v>
      </c>
      <c r="AB56" s="78" cm="1">
        <f t="array" ref="AB56:AC56">AB15:AC15</f>
        <v>30</v>
      </c>
      <c r="AC56" s="78">
        <v>50</v>
      </c>
      <c r="AD56" s="78" cm="1">
        <f t="array" ref="AD56:AE56">AD15:AE15</f>
        <v>30</v>
      </c>
      <c r="AE56" s="78">
        <v>30</v>
      </c>
      <c r="AF56" s="78" cm="1">
        <f t="array" ref="AF56:AG56">AF15:AG15</f>
        <v>30</v>
      </c>
      <c r="AG56" s="78">
        <v>30</v>
      </c>
      <c r="AH56" s="78" cm="1">
        <f t="array" ref="AH56:AI56">AH15:AI15</f>
        <v>250</v>
      </c>
      <c r="AI56" s="78">
        <v>0</v>
      </c>
      <c r="AJ56" s="78" cm="1">
        <f t="array" ref="AJ56:AK56">AJ15:AK15</f>
        <v>0</v>
      </c>
      <c r="AK56" s="79">
        <v>0</v>
      </c>
      <c r="AL56" s="4"/>
      <c r="AM56" s="27"/>
    </row>
    <row r="57" spans="1:39">
      <c r="A57" s="103"/>
      <c r="B57" s="67" t="s">
        <v>57</v>
      </c>
      <c r="C57" s="35"/>
      <c r="D57" s="35"/>
      <c r="E57" s="40" t="s">
        <v>58</v>
      </c>
      <c r="F57" s="35"/>
      <c r="G57" s="35">
        <f t="shared" ref="G57:AH57" si="5">SUM(G38:G56)</f>
        <v>1489</v>
      </c>
      <c r="H57" s="35">
        <f t="shared" si="5"/>
        <v>1098</v>
      </c>
      <c r="I57" s="35">
        <f t="shared" si="5"/>
        <v>662</v>
      </c>
      <c r="J57" s="35">
        <f t="shared" si="5"/>
        <v>647</v>
      </c>
      <c r="K57" s="35">
        <f t="shared" si="5"/>
        <v>643</v>
      </c>
      <c r="L57" s="35">
        <f t="shared" si="5"/>
        <v>775</v>
      </c>
      <c r="M57" s="35">
        <f t="shared" si="5"/>
        <v>625</v>
      </c>
      <c r="N57" s="35">
        <f t="shared" si="5"/>
        <v>645</v>
      </c>
      <c r="O57" s="35">
        <f t="shared" si="5"/>
        <v>645</v>
      </c>
      <c r="P57" s="35">
        <f t="shared" si="5"/>
        <v>825</v>
      </c>
      <c r="Q57" s="35">
        <f t="shared" si="5"/>
        <v>925</v>
      </c>
      <c r="R57" s="35">
        <f t="shared" si="5"/>
        <v>625</v>
      </c>
      <c r="S57" s="35">
        <f t="shared" si="5"/>
        <v>645</v>
      </c>
      <c r="T57" s="35">
        <f t="shared" si="5"/>
        <v>625</v>
      </c>
      <c r="U57" s="35">
        <f t="shared" si="5"/>
        <v>655</v>
      </c>
      <c r="V57" s="35">
        <f t="shared" si="5"/>
        <v>645</v>
      </c>
      <c r="W57" s="35">
        <f t="shared" si="5"/>
        <v>540</v>
      </c>
      <c r="X57" s="35">
        <f t="shared" si="5"/>
        <v>560</v>
      </c>
      <c r="Y57" s="35">
        <f t="shared" si="5"/>
        <v>540</v>
      </c>
      <c r="Z57" s="35">
        <f t="shared" si="5"/>
        <v>740</v>
      </c>
      <c r="AA57" s="35">
        <f t="shared" si="5"/>
        <v>395</v>
      </c>
      <c r="AB57" s="35">
        <f t="shared" si="5"/>
        <v>395</v>
      </c>
      <c r="AC57" s="35">
        <f t="shared" si="5"/>
        <v>415</v>
      </c>
      <c r="AD57" s="35">
        <f t="shared" si="5"/>
        <v>395</v>
      </c>
      <c r="AE57" s="35">
        <f t="shared" si="5"/>
        <v>395</v>
      </c>
      <c r="AF57" s="35">
        <f t="shared" si="5"/>
        <v>390</v>
      </c>
      <c r="AG57" s="35">
        <f t="shared" si="5"/>
        <v>390</v>
      </c>
      <c r="AH57" s="35">
        <f t="shared" si="5"/>
        <v>610</v>
      </c>
      <c r="AI57" s="35"/>
      <c r="AJ57" s="35"/>
      <c r="AK57" s="74"/>
      <c r="AL57" s="4"/>
      <c r="AM57" s="27"/>
    </row>
    <row r="58" spans="1:39">
      <c r="A58" s="103"/>
      <c r="B58" s="67" t="s">
        <v>59</v>
      </c>
      <c r="C58" s="35"/>
      <c r="D58" s="35"/>
      <c r="E58" s="40"/>
      <c r="F58" s="35"/>
      <c r="G58" s="35">
        <f t="shared" ref="G58:AH58" si="6">G37-G57</f>
        <v>-952</v>
      </c>
      <c r="H58" s="35">
        <f t="shared" si="6"/>
        <v>-61</v>
      </c>
      <c r="I58" s="35">
        <f t="shared" si="6"/>
        <v>-77</v>
      </c>
      <c r="J58" s="35">
        <f t="shared" si="6"/>
        <v>-62</v>
      </c>
      <c r="K58" s="35">
        <f t="shared" si="6"/>
        <v>25</v>
      </c>
      <c r="L58" s="35">
        <f t="shared" si="6"/>
        <v>-112</v>
      </c>
      <c r="M58" s="35">
        <f t="shared" si="6"/>
        <v>38</v>
      </c>
      <c r="N58" s="35">
        <f t="shared" si="6"/>
        <v>18</v>
      </c>
      <c r="O58" s="35">
        <f t="shared" si="6"/>
        <v>18</v>
      </c>
      <c r="P58" s="35">
        <f t="shared" si="6"/>
        <v>338</v>
      </c>
      <c r="Q58" s="35">
        <f t="shared" si="6"/>
        <v>-262</v>
      </c>
      <c r="R58" s="35">
        <f t="shared" si="6"/>
        <v>38</v>
      </c>
      <c r="S58" s="35">
        <f t="shared" si="6"/>
        <v>-62</v>
      </c>
      <c r="T58" s="35">
        <f t="shared" si="6"/>
        <v>-42</v>
      </c>
      <c r="U58" s="35">
        <f t="shared" si="6"/>
        <v>-141</v>
      </c>
      <c r="V58" s="35">
        <f t="shared" si="6"/>
        <v>-131</v>
      </c>
      <c r="W58" s="35">
        <f t="shared" si="6"/>
        <v>-17</v>
      </c>
      <c r="X58" s="35">
        <f t="shared" si="6"/>
        <v>-37</v>
      </c>
      <c r="Y58" s="35">
        <f t="shared" si="6"/>
        <v>-17</v>
      </c>
      <c r="Z58" s="35">
        <f t="shared" si="6"/>
        <v>2283</v>
      </c>
      <c r="AA58" s="35">
        <f t="shared" si="6"/>
        <v>-164</v>
      </c>
      <c r="AB58" s="35">
        <f t="shared" si="6"/>
        <v>-164</v>
      </c>
      <c r="AC58" s="35">
        <f t="shared" si="6"/>
        <v>-184</v>
      </c>
      <c r="AD58" s="35">
        <f t="shared" si="6"/>
        <v>-164</v>
      </c>
      <c r="AE58" s="35">
        <f t="shared" si="6"/>
        <v>-164</v>
      </c>
      <c r="AF58" s="35">
        <f t="shared" si="6"/>
        <v>-159</v>
      </c>
      <c r="AG58" s="35">
        <f t="shared" si="6"/>
        <v>-159</v>
      </c>
      <c r="AH58" s="35">
        <f t="shared" si="6"/>
        <v>-379</v>
      </c>
      <c r="AI58" s="35"/>
      <c r="AJ58" s="35"/>
      <c r="AK58" s="74"/>
      <c r="AL58" s="4"/>
      <c r="AM58" s="27"/>
    </row>
    <row r="59" spans="1:39" ht="19.5" thickBot="1">
      <c r="A59" s="104"/>
      <c r="B59" s="61" t="s">
        <v>60</v>
      </c>
      <c r="C59" s="41"/>
      <c r="D59" s="41"/>
      <c r="E59" s="42"/>
      <c r="F59" s="43">
        <v>1608</v>
      </c>
      <c r="G59" s="44">
        <f>F59+G58</f>
        <v>656</v>
      </c>
      <c r="H59" s="44">
        <f t="shared" ref="H59:AH59" si="7">G59+H58</f>
        <v>595</v>
      </c>
      <c r="I59" s="44">
        <f t="shared" si="7"/>
        <v>518</v>
      </c>
      <c r="J59" s="44">
        <f t="shared" si="7"/>
        <v>456</v>
      </c>
      <c r="K59" s="44">
        <f t="shared" si="7"/>
        <v>481</v>
      </c>
      <c r="L59" s="44">
        <f t="shared" si="7"/>
        <v>369</v>
      </c>
      <c r="M59" s="44">
        <f t="shared" si="7"/>
        <v>407</v>
      </c>
      <c r="N59" s="44">
        <f t="shared" si="7"/>
        <v>425</v>
      </c>
      <c r="O59" s="44">
        <f t="shared" si="7"/>
        <v>443</v>
      </c>
      <c r="P59" s="44">
        <f t="shared" si="7"/>
        <v>781</v>
      </c>
      <c r="Q59" s="44">
        <f t="shared" si="7"/>
        <v>519</v>
      </c>
      <c r="R59" s="44">
        <f t="shared" si="7"/>
        <v>557</v>
      </c>
      <c r="S59" s="44">
        <f t="shared" si="7"/>
        <v>495</v>
      </c>
      <c r="T59" s="44">
        <f t="shared" si="7"/>
        <v>453</v>
      </c>
      <c r="U59" s="44">
        <f t="shared" si="7"/>
        <v>312</v>
      </c>
      <c r="V59" s="44">
        <f t="shared" si="7"/>
        <v>181</v>
      </c>
      <c r="W59" s="44">
        <f t="shared" si="7"/>
        <v>164</v>
      </c>
      <c r="X59" s="44">
        <f t="shared" si="7"/>
        <v>127</v>
      </c>
      <c r="Y59" s="44">
        <f t="shared" si="7"/>
        <v>110</v>
      </c>
      <c r="Z59" s="44">
        <f t="shared" si="7"/>
        <v>2393</v>
      </c>
      <c r="AA59" s="44">
        <f t="shared" si="7"/>
        <v>2229</v>
      </c>
      <c r="AB59" s="44">
        <f t="shared" si="7"/>
        <v>2065</v>
      </c>
      <c r="AC59" s="44">
        <f t="shared" si="7"/>
        <v>1881</v>
      </c>
      <c r="AD59" s="44">
        <f t="shared" si="7"/>
        <v>1717</v>
      </c>
      <c r="AE59" s="44">
        <f t="shared" si="7"/>
        <v>1553</v>
      </c>
      <c r="AF59" s="44">
        <f t="shared" si="7"/>
        <v>1394</v>
      </c>
      <c r="AG59" s="44">
        <f t="shared" si="7"/>
        <v>1235</v>
      </c>
      <c r="AH59" s="44">
        <f t="shared" si="7"/>
        <v>856</v>
      </c>
      <c r="AI59" s="44"/>
      <c r="AJ59" s="44"/>
      <c r="AK59" s="42"/>
      <c r="AL59" s="4"/>
      <c r="AM59" s="27"/>
    </row>
    <row r="60" spans="1:39" ht="18.75" customHeight="1">
      <c r="A60" s="102" t="s">
        <v>61</v>
      </c>
      <c r="B60" s="81" t="s">
        <v>141</v>
      </c>
      <c r="C60" s="82"/>
      <c r="D60" s="78"/>
      <c r="E60" s="80" t="s">
        <v>62</v>
      </c>
      <c r="F60" s="82">
        <f>F55</f>
        <v>0</v>
      </c>
      <c r="G60" s="86">
        <f>G55+G56+G38</f>
        <v>929</v>
      </c>
      <c r="H60" s="82">
        <f t="shared" ref="H60:AH60" si="8">H55+H56</f>
        <v>561</v>
      </c>
      <c r="I60" s="82">
        <f t="shared" si="8"/>
        <v>405</v>
      </c>
      <c r="J60" s="82">
        <f t="shared" si="8"/>
        <v>390</v>
      </c>
      <c r="K60" s="82">
        <f t="shared" si="8"/>
        <v>395</v>
      </c>
      <c r="L60" s="82">
        <f t="shared" si="8"/>
        <v>530</v>
      </c>
      <c r="M60" s="82">
        <f t="shared" si="8"/>
        <v>380</v>
      </c>
      <c r="N60" s="82">
        <f t="shared" si="8"/>
        <v>400</v>
      </c>
      <c r="O60" s="82">
        <f t="shared" si="8"/>
        <v>400</v>
      </c>
      <c r="P60" s="82">
        <f t="shared" si="8"/>
        <v>580</v>
      </c>
      <c r="Q60" s="82">
        <f t="shared" si="8"/>
        <v>680</v>
      </c>
      <c r="R60" s="82">
        <f t="shared" si="8"/>
        <v>380</v>
      </c>
      <c r="S60" s="82">
        <f t="shared" si="8"/>
        <v>400</v>
      </c>
      <c r="T60" s="82">
        <f t="shared" si="8"/>
        <v>380</v>
      </c>
      <c r="U60" s="82">
        <f t="shared" si="8"/>
        <v>410</v>
      </c>
      <c r="V60" s="82">
        <f t="shared" si="8"/>
        <v>400</v>
      </c>
      <c r="W60" s="82">
        <f t="shared" si="8"/>
        <v>350</v>
      </c>
      <c r="X60" s="82">
        <f t="shared" si="8"/>
        <v>370</v>
      </c>
      <c r="Y60" s="82">
        <f t="shared" si="8"/>
        <v>350</v>
      </c>
      <c r="Z60" s="82">
        <f t="shared" si="8"/>
        <v>550</v>
      </c>
      <c r="AA60" s="82">
        <f t="shared" si="8"/>
        <v>330</v>
      </c>
      <c r="AB60" s="82">
        <f t="shared" si="8"/>
        <v>330</v>
      </c>
      <c r="AC60" s="82">
        <f t="shared" si="8"/>
        <v>350</v>
      </c>
      <c r="AD60" s="82">
        <f t="shared" si="8"/>
        <v>330</v>
      </c>
      <c r="AE60" s="82">
        <f t="shared" si="8"/>
        <v>330</v>
      </c>
      <c r="AF60" s="82">
        <f t="shared" si="8"/>
        <v>330</v>
      </c>
      <c r="AG60" s="82">
        <f t="shared" si="8"/>
        <v>330</v>
      </c>
      <c r="AH60" s="82">
        <f t="shared" si="8"/>
        <v>550</v>
      </c>
      <c r="AI60" s="82"/>
      <c r="AJ60" s="82"/>
      <c r="AK60" s="83"/>
      <c r="AL60" s="4"/>
      <c r="AM60" s="27"/>
    </row>
    <row r="61" spans="1:39" ht="19.5" thickBot="1">
      <c r="A61" s="133"/>
      <c r="B61" s="61" t="s">
        <v>37</v>
      </c>
      <c r="C61" s="69"/>
      <c r="D61" s="70"/>
      <c r="E61" s="71"/>
      <c r="F61" s="69">
        <v>0</v>
      </c>
      <c r="G61" s="69">
        <f t="shared" ref="G61:AH61" si="9">SUM(G60:G60)</f>
        <v>929</v>
      </c>
      <c r="H61" s="69">
        <f t="shared" si="9"/>
        <v>561</v>
      </c>
      <c r="I61" s="69">
        <f t="shared" si="9"/>
        <v>405</v>
      </c>
      <c r="J61" s="69">
        <f t="shared" si="9"/>
        <v>390</v>
      </c>
      <c r="K61" s="69">
        <f t="shared" si="9"/>
        <v>395</v>
      </c>
      <c r="L61" s="69">
        <f t="shared" si="9"/>
        <v>530</v>
      </c>
      <c r="M61" s="69">
        <f t="shared" si="9"/>
        <v>380</v>
      </c>
      <c r="N61" s="69">
        <f t="shared" si="9"/>
        <v>400</v>
      </c>
      <c r="O61" s="69">
        <f t="shared" si="9"/>
        <v>400</v>
      </c>
      <c r="P61" s="69">
        <f t="shared" si="9"/>
        <v>580</v>
      </c>
      <c r="Q61" s="69">
        <f t="shared" si="9"/>
        <v>680</v>
      </c>
      <c r="R61" s="69">
        <f t="shared" si="9"/>
        <v>380</v>
      </c>
      <c r="S61" s="69">
        <f t="shared" si="9"/>
        <v>400</v>
      </c>
      <c r="T61" s="69">
        <f t="shared" si="9"/>
        <v>380</v>
      </c>
      <c r="U61" s="69">
        <f t="shared" si="9"/>
        <v>410</v>
      </c>
      <c r="V61" s="69">
        <f t="shared" si="9"/>
        <v>400</v>
      </c>
      <c r="W61" s="69">
        <f t="shared" si="9"/>
        <v>350</v>
      </c>
      <c r="X61" s="69">
        <f t="shared" si="9"/>
        <v>370</v>
      </c>
      <c r="Y61" s="69">
        <f t="shared" si="9"/>
        <v>350</v>
      </c>
      <c r="Z61" s="69">
        <f t="shared" si="9"/>
        <v>550</v>
      </c>
      <c r="AA61" s="69">
        <f t="shared" si="9"/>
        <v>330</v>
      </c>
      <c r="AB61" s="69">
        <f t="shared" si="9"/>
        <v>330</v>
      </c>
      <c r="AC61" s="69">
        <f t="shared" si="9"/>
        <v>350</v>
      </c>
      <c r="AD61" s="69">
        <f t="shared" si="9"/>
        <v>330</v>
      </c>
      <c r="AE61" s="69">
        <f t="shared" si="9"/>
        <v>330</v>
      </c>
      <c r="AF61" s="69">
        <f t="shared" si="9"/>
        <v>330</v>
      </c>
      <c r="AG61" s="69">
        <f t="shared" si="9"/>
        <v>330</v>
      </c>
      <c r="AH61" s="69">
        <f t="shared" si="9"/>
        <v>550</v>
      </c>
      <c r="AI61" s="69"/>
      <c r="AJ61" s="69"/>
      <c r="AK61" s="75"/>
      <c r="AL61" s="4"/>
      <c r="AM61" s="27"/>
    </row>
    <row r="62" spans="1:39">
      <c r="A62" s="133"/>
      <c r="B62" s="68" t="s">
        <v>137</v>
      </c>
      <c r="C62" s="8" t="s">
        <v>139</v>
      </c>
      <c r="D62" s="6" t="s">
        <v>138</v>
      </c>
      <c r="E62" s="7" t="s">
        <v>80</v>
      </c>
      <c r="F62" s="6"/>
      <c r="G62" s="6">
        <v>60</v>
      </c>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7"/>
      <c r="AL62" s="4"/>
      <c r="AM62" s="27"/>
    </row>
    <row r="63" spans="1:39">
      <c r="A63" s="133"/>
      <c r="B63" s="127" t="s">
        <v>124</v>
      </c>
      <c r="C63" s="111"/>
      <c r="D63" s="72" t="s">
        <v>63</v>
      </c>
      <c r="E63" s="13" t="s">
        <v>64</v>
      </c>
      <c r="F63" s="12"/>
      <c r="G63" s="72">
        <v>10</v>
      </c>
      <c r="H63" s="72">
        <v>10</v>
      </c>
      <c r="I63" s="72">
        <v>10</v>
      </c>
      <c r="J63" s="72">
        <v>10</v>
      </c>
      <c r="K63" s="72">
        <v>10</v>
      </c>
      <c r="L63" s="72">
        <v>10</v>
      </c>
      <c r="M63" s="72">
        <v>10</v>
      </c>
      <c r="N63" s="72">
        <v>10</v>
      </c>
      <c r="O63" s="72">
        <v>10</v>
      </c>
      <c r="P63" s="72">
        <v>10</v>
      </c>
      <c r="Q63" s="72">
        <v>10</v>
      </c>
      <c r="R63" s="72">
        <v>10</v>
      </c>
      <c r="S63" s="72">
        <v>10</v>
      </c>
      <c r="T63" s="72">
        <v>10</v>
      </c>
      <c r="U63" s="72">
        <v>10</v>
      </c>
      <c r="V63" s="72">
        <v>10</v>
      </c>
      <c r="W63" s="72">
        <v>10</v>
      </c>
      <c r="X63" s="72">
        <v>10</v>
      </c>
      <c r="Y63" s="72">
        <v>10</v>
      </c>
      <c r="Z63" s="72">
        <v>10</v>
      </c>
      <c r="AA63" s="72">
        <v>10</v>
      </c>
      <c r="AB63" s="72">
        <v>10</v>
      </c>
      <c r="AC63" s="72">
        <v>10</v>
      </c>
      <c r="AD63" s="72">
        <v>10</v>
      </c>
      <c r="AE63" s="72">
        <v>10</v>
      </c>
      <c r="AF63" s="72">
        <v>10</v>
      </c>
      <c r="AG63" s="72">
        <v>10</v>
      </c>
      <c r="AH63" s="72">
        <v>10</v>
      </c>
      <c r="AI63" s="72"/>
      <c r="AJ63" s="72"/>
      <c r="AK63" s="13"/>
      <c r="AL63" s="4"/>
      <c r="AM63" s="27"/>
    </row>
    <row r="64" spans="1:39">
      <c r="A64" s="133"/>
      <c r="B64" s="125"/>
      <c r="C64" s="112"/>
      <c r="D64" s="15" t="s">
        <v>65</v>
      </c>
      <c r="E64" s="16" t="s">
        <v>66</v>
      </c>
      <c r="F64" s="15"/>
      <c r="G64" s="15">
        <v>6</v>
      </c>
      <c r="H64" s="15">
        <v>6</v>
      </c>
      <c r="I64" s="15">
        <v>6</v>
      </c>
      <c r="J64" s="15">
        <v>6</v>
      </c>
      <c r="K64" s="15">
        <v>6</v>
      </c>
      <c r="L64" s="15">
        <v>6</v>
      </c>
      <c r="M64" s="15">
        <v>6</v>
      </c>
      <c r="N64" s="15">
        <v>6</v>
      </c>
      <c r="O64" s="15">
        <v>6</v>
      </c>
      <c r="P64" s="15">
        <v>6</v>
      </c>
      <c r="Q64" s="15">
        <v>6</v>
      </c>
      <c r="R64" s="15">
        <v>6</v>
      </c>
      <c r="S64" s="15">
        <v>6</v>
      </c>
      <c r="T64" s="15">
        <v>6</v>
      </c>
      <c r="U64" s="15">
        <v>6</v>
      </c>
      <c r="V64" s="15">
        <v>6</v>
      </c>
      <c r="W64" s="15">
        <v>6</v>
      </c>
      <c r="X64" s="15">
        <v>6</v>
      </c>
      <c r="Y64" s="15">
        <v>6</v>
      </c>
      <c r="Z64" s="15">
        <v>6</v>
      </c>
      <c r="AA64" s="15">
        <v>6</v>
      </c>
      <c r="AB64" s="15">
        <v>6</v>
      </c>
      <c r="AC64" s="15">
        <v>6</v>
      </c>
      <c r="AD64" s="15">
        <v>6</v>
      </c>
      <c r="AE64" s="15">
        <v>6</v>
      </c>
      <c r="AF64" s="15">
        <v>6</v>
      </c>
      <c r="AG64" s="15">
        <v>6</v>
      </c>
      <c r="AH64" s="15">
        <v>6</v>
      </c>
      <c r="AI64" s="15"/>
      <c r="AJ64" s="15"/>
      <c r="AK64" s="16"/>
      <c r="AL64" s="4"/>
      <c r="AM64" s="27"/>
    </row>
    <row r="65" spans="1:39">
      <c r="A65" s="133"/>
      <c r="B65" s="125"/>
      <c r="C65" s="112"/>
      <c r="D65" s="15" t="s">
        <v>67</v>
      </c>
      <c r="E65" s="16" t="s">
        <v>68</v>
      </c>
      <c r="F65" s="15"/>
      <c r="G65" s="15">
        <v>15</v>
      </c>
      <c r="H65" s="15">
        <v>15</v>
      </c>
      <c r="I65" s="15">
        <v>15</v>
      </c>
      <c r="J65" s="15">
        <v>15</v>
      </c>
      <c r="K65" s="15">
        <v>15</v>
      </c>
      <c r="L65" s="15">
        <v>15</v>
      </c>
      <c r="M65" s="15">
        <v>15</v>
      </c>
      <c r="N65" s="15">
        <v>15</v>
      </c>
      <c r="O65" s="15">
        <v>15</v>
      </c>
      <c r="P65" s="15">
        <v>15</v>
      </c>
      <c r="Q65" s="15">
        <v>15</v>
      </c>
      <c r="R65" s="15">
        <v>15</v>
      </c>
      <c r="S65" s="15">
        <v>15</v>
      </c>
      <c r="T65" s="15">
        <v>15</v>
      </c>
      <c r="U65" s="15">
        <v>15</v>
      </c>
      <c r="V65" s="15">
        <v>15</v>
      </c>
      <c r="W65" s="15">
        <v>15</v>
      </c>
      <c r="X65" s="15">
        <v>15</v>
      </c>
      <c r="Y65" s="15">
        <v>15</v>
      </c>
      <c r="Z65" s="15">
        <v>15</v>
      </c>
      <c r="AA65" s="15">
        <v>15</v>
      </c>
      <c r="AB65" s="15">
        <v>15</v>
      </c>
      <c r="AC65" s="15">
        <v>15</v>
      </c>
      <c r="AD65" s="15">
        <v>15</v>
      </c>
      <c r="AE65" s="15">
        <v>15</v>
      </c>
      <c r="AF65" s="15">
        <v>15</v>
      </c>
      <c r="AG65" s="15">
        <v>15</v>
      </c>
      <c r="AH65" s="15">
        <v>15</v>
      </c>
      <c r="AI65" s="15"/>
      <c r="AJ65" s="15"/>
      <c r="AK65" s="16"/>
      <c r="AL65" s="4"/>
      <c r="AM65" s="27"/>
    </row>
    <row r="66" spans="1:39">
      <c r="A66" s="133"/>
      <c r="B66" s="125"/>
      <c r="C66" s="112"/>
      <c r="D66" s="15" t="s">
        <v>69</v>
      </c>
      <c r="E66" s="16" t="s">
        <v>70</v>
      </c>
      <c r="F66" s="15"/>
      <c r="G66" s="15">
        <v>60</v>
      </c>
      <c r="H66" s="15">
        <v>60</v>
      </c>
      <c r="I66" s="15">
        <v>60</v>
      </c>
      <c r="J66" s="15">
        <v>60</v>
      </c>
      <c r="K66" s="15">
        <v>60</v>
      </c>
      <c r="L66" s="15">
        <v>60</v>
      </c>
      <c r="M66" s="15">
        <v>60</v>
      </c>
      <c r="N66" s="15">
        <v>60</v>
      </c>
      <c r="O66" s="15">
        <v>60</v>
      </c>
      <c r="P66" s="15">
        <v>60</v>
      </c>
      <c r="Q66" s="15">
        <v>60</v>
      </c>
      <c r="R66" s="15">
        <v>60</v>
      </c>
      <c r="S66" s="15">
        <v>60</v>
      </c>
      <c r="T66" s="15">
        <v>60</v>
      </c>
      <c r="U66" s="15">
        <v>60</v>
      </c>
      <c r="V66" s="15">
        <v>60</v>
      </c>
      <c r="W66" s="15">
        <v>60</v>
      </c>
      <c r="X66" s="15">
        <v>60</v>
      </c>
      <c r="Y66" s="15">
        <v>60</v>
      </c>
      <c r="Z66" s="15">
        <v>60</v>
      </c>
      <c r="AA66" s="15">
        <v>60</v>
      </c>
      <c r="AB66" s="15">
        <v>60</v>
      </c>
      <c r="AC66" s="15">
        <v>60</v>
      </c>
      <c r="AD66" s="15">
        <v>60</v>
      </c>
      <c r="AE66" s="15">
        <v>60</v>
      </c>
      <c r="AF66" s="15">
        <v>60</v>
      </c>
      <c r="AG66" s="15">
        <v>60</v>
      </c>
      <c r="AH66" s="15">
        <v>60</v>
      </c>
      <c r="AI66" s="15"/>
      <c r="AJ66" s="15"/>
      <c r="AK66" s="16"/>
      <c r="AL66" s="4"/>
      <c r="AM66" s="27"/>
    </row>
    <row r="67" spans="1:39">
      <c r="A67" s="133"/>
      <c r="B67" s="125"/>
      <c r="C67" s="112"/>
      <c r="D67" s="15" t="s">
        <v>53</v>
      </c>
      <c r="E67" s="29" t="s">
        <v>71</v>
      </c>
      <c r="F67" s="15"/>
      <c r="G67" s="15">
        <v>2</v>
      </c>
      <c r="H67" s="15">
        <v>2</v>
      </c>
      <c r="I67" s="15">
        <v>2</v>
      </c>
      <c r="J67" s="15">
        <v>2</v>
      </c>
      <c r="K67" s="15">
        <v>2</v>
      </c>
      <c r="L67" s="15">
        <v>2</v>
      </c>
      <c r="M67" s="15">
        <v>2</v>
      </c>
      <c r="N67" s="15">
        <v>2</v>
      </c>
      <c r="O67" s="15">
        <v>2</v>
      </c>
      <c r="P67" s="15">
        <v>2</v>
      </c>
      <c r="Q67" s="15">
        <v>2</v>
      </c>
      <c r="R67" s="15">
        <v>2</v>
      </c>
      <c r="S67" s="15">
        <v>2</v>
      </c>
      <c r="T67" s="15">
        <v>2</v>
      </c>
      <c r="U67" s="15">
        <v>2</v>
      </c>
      <c r="V67" s="15">
        <v>2</v>
      </c>
      <c r="W67" s="15">
        <v>2</v>
      </c>
      <c r="X67" s="15">
        <v>2</v>
      </c>
      <c r="Y67" s="15">
        <v>2</v>
      </c>
      <c r="Z67" s="15">
        <v>2</v>
      </c>
      <c r="AA67" s="15">
        <v>2</v>
      </c>
      <c r="AB67" s="15">
        <v>2</v>
      </c>
      <c r="AC67" s="15">
        <v>2</v>
      </c>
      <c r="AD67" s="15">
        <v>2</v>
      </c>
      <c r="AE67" s="15">
        <v>2</v>
      </c>
      <c r="AF67" s="15">
        <v>2</v>
      </c>
      <c r="AG67" s="15">
        <v>2</v>
      </c>
      <c r="AH67" s="15">
        <v>2</v>
      </c>
      <c r="AI67" s="15"/>
      <c r="AJ67" s="15"/>
      <c r="AK67" s="16"/>
      <c r="AL67" s="4"/>
      <c r="AM67" s="27"/>
    </row>
    <row r="68" spans="1:39">
      <c r="A68" s="133"/>
      <c r="B68" s="125"/>
      <c r="C68" s="112"/>
      <c r="D68" s="15" t="s">
        <v>72</v>
      </c>
      <c r="E68" s="16" t="s">
        <v>73</v>
      </c>
      <c r="F68" s="15"/>
      <c r="G68" s="15">
        <v>40</v>
      </c>
      <c r="H68" s="15">
        <v>40</v>
      </c>
      <c r="I68" s="15">
        <v>40</v>
      </c>
      <c r="J68" s="15">
        <v>40</v>
      </c>
      <c r="K68" s="15">
        <v>40</v>
      </c>
      <c r="L68" s="15">
        <v>40</v>
      </c>
      <c r="M68" s="15">
        <v>40</v>
      </c>
      <c r="N68" s="15">
        <v>40</v>
      </c>
      <c r="O68" s="15">
        <v>40</v>
      </c>
      <c r="P68" s="15">
        <v>40</v>
      </c>
      <c r="Q68" s="15">
        <v>40</v>
      </c>
      <c r="R68" s="15">
        <v>40</v>
      </c>
      <c r="S68" s="15">
        <v>40</v>
      </c>
      <c r="T68" s="15">
        <v>40</v>
      </c>
      <c r="U68" s="15">
        <v>40</v>
      </c>
      <c r="V68" s="15">
        <v>40</v>
      </c>
      <c r="W68" s="15">
        <v>40</v>
      </c>
      <c r="X68" s="15">
        <v>40</v>
      </c>
      <c r="Y68" s="15">
        <v>40</v>
      </c>
      <c r="Z68" s="15">
        <v>40</v>
      </c>
      <c r="AA68" s="15">
        <v>40</v>
      </c>
      <c r="AB68" s="15">
        <v>40</v>
      </c>
      <c r="AC68" s="15">
        <v>40</v>
      </c>
      <c r="AD68" s="15">
        <v>40</v>
      </c>
      <c r="AE68" s="15">
        <v>40</v>
      </c>
      <c r="AF68" s="15">
        <v>40</v>
      </c>
      <c r="AG68" s="15">
        <v>40</v>
      </c>
      <c r="AH68" s="15">
        <v>40</v>
      </c>
      <c r="AI68" s="15"/>
      <c r="AJ68" s="15"/>
      <c r="AK68" s="16"/>
      <c r="AL68" s="4"/>
      <c r="AM68" s="27"/>
    </row>
    <row r="69" spans="1:39">
      <c r="A69" s="133"/>
      <c r="B69" s="125"/>
      <c r="C69" s="112"/>
      <c r="D69" s="15" t="s">
        <v>74</v>
      </c>
      <c r="E69" s="16" t="s">
        <v>75</v>
      </c>
      <c r="F69" s="15"/>
      <c r="G69" s="15">
        <v>40</v>
      </c>
      <c r="H69" s="15">
        <v>40</v>
      </c>
      <c r="I69" s="15">
        <v>40</v>
      </c>
      <c r="J69" s="15">
        <v>40</v>
      </c>
      <c r="K69" s="15">
        <v>40</v>
      </c>
      <c r="L69" s="15">
        <v>40</v>
      </c>
      <c r="M69" s="15">
        <v>40</v>
      </c>
      <c r="N69" s="15">
        <v>40</v>
      </c>
      <c r="O69" s="15">
        <v>40</v>
      </c>
      <c r="P69" s="15">
        <v>40</v>
      </c>
      <c r="Q69" s="15">
        <v>40</v>
      </c>
      <c r="R69" s="15">
        <v>40</v>
      </c>
      <c r="S69" s="15">
        <v>40</v>
      </c>
      <c r="T69" s="15">
        <v>40</v>
      </c>
      <c r="U69" s="15">
        <v>40</v>
      </c>
      <c r="V69" s="15">
        <v>40</v>
      </c>
      <c r="W69" s="15">
        <v>40</v>
      </c>
      <c r="X69" s="15">
        <v>40</v>
      </c>
      <c r="Y69" s="15">
        <v>40</v>
      </c>
      <c r="Z69" s="15">
        <v>40</v>
      </c>
      <c r="AA69" s="15">
        <v>40</v>
      </c>
      <c r="AB69" s="15">
        <v>40</v>
      </c>
      <c r="AC69" s="15">
        <v>40</v>
      </c>
      <c r="AD69" s="15">
        <v>40</v>
      </c>
      <c r="AE69" s="15">
        <v>40</v>
      </c>
      <c r="AF69" s="15">
        <v>40</v>
      </c>
      <c r="AG69" s="15">
        <v>40</v>
      </c>
      <c r="AH69" s="15">
        <v>40</v>
      </c>
      <c r="AI69" s="15"/>
      <c r="AJ69" s="15"/>
      <c r="AK69" s="16"/>
      <c r="AL69" s="4"/>
      <c r="AM69" s="27"/>
    </row>
    <row r="70" spans="1:39">
      <c r="A70" s="133"/>
      <c r="B70" s="125"/>
      <c r="C70" s="112"/>
      <c r="D70" s="15" t="s">
        <v>76</v>
      </c>
      <c r="E70" s="16" t="s">
        <v>77</v>
      </c>
      <c r="F70" s="15"/>
      <c r="G70" s="15">
        <v>80</v>
      </c>
      <c r="H70" s="15">
        <v>80</v>
      </c>
      <c r="I70" s="15">
        <v>80</v>
      </c>
      <c r="J70" s="15">
        <v>80</v>
      </c>
      <c r="K70" s="15">
        <v>80</v>
      </c>
      <c r="L70" s="15">
        <v>80</v>
      </c>
      <c r="M70" s="15">
        <v>80</v>
      </c>
      <c r="N70" s="15">
        <v>80</v>
      </c>
      <c r="O70" s="15">
        <v>80</v>
      </c>
      <c r="P70" s="15">
        <v>80</v>
      </c>
      <c r="Q70" s="15">
        <v>80</v>
      </c>
      <c r="R70" s="15">
        <v>80</v>
      </c>
      <c r="S70" s="15">
        <v>80</v>
      </c>
      <c r="T70" s="15">
        <v>80</v>
      </c>
      <c r="U70" s="15">
        <v>80</v>
      </c>
      <c r="V70" s="15">
        <v>80</v>
      </c>
      <c r="W70" s="15">
        <v>80</v>
      </c>
      <c r="X70" s="15">
        <v>80</v>
      </c>
      <c r="Y70" s="15">
        <v>80</v>
      </c>
      <c r="Z70" s="15">
        <v>80</v>
      </c>
      <c r="AA70" s="15">
        <v>80</v>
      </c>
      <c r="AB70" s="15">
        <v>80</v>
      </c>
      <c r="AC70" s="15">
        <v>80</v>
      </c>
      <c r="AD70" s="15">
        <v>80</v>
      </c>
      <c r="AE70" s="15">
        <v>80</v>
      </c>
      <c r="AF70" s="15">
        <v>80</v>
      </c>
      <c r="AG70" s="15">
        <v>80</v>
      </c>
      <c r="AH70" s="15">
        <v>80</v>
      </c>
      <c r="AI70" s="15"/>
      <c r="AJ70" s="15"/>
      <c r="AK70" s="16"/>
      <c r="AL70" s="4"/>
      <c r="AM70" s="27"/>
    </row>
    <row r="71" spans="1:39">
      <c r="A71" s="133"/>
      <c r="B71" s="125"/>
      <c r="C71" s="112"/>
      <c r="D71" s="15" t="s">
        <v>78</v>
      </c>
      <c r="E71" s="16" t="s">
        <v>79</v>
      </c>
      <c r="F71" s="15"/>
      <c r="G71" s="15">
        <v>30</v>
      </c>
      <c r="H71" s="15">
        <v>30</v>
      </c>
      <c r="I71" s="15">
        <v>30</v>
      </c>
      <c r="J71" s="15">
        <v>30</v>
      </c>
      <c r="K71" s="15">
        <v>30</v>
      </c>
      <c r="L71" s="15">
        <v>30</v>
      </c>
      <c r="M71" s="15">
        <v>30</v>
      </c>
      <c r="N71" s="15">
        <v>30</v>
      </c>
      <c r="O71" s="15">
        <v>30</v>
      </c>
      <c r="P71" s="15">
        <v>30</v>
      </c>
      <c r="Q71" s="15">
        <v>30</v>
      </c>
      <c r="R71" s="15">
        <v>30</v>
      </c>
      <c r="S71" s="15">
        <v>30</v>
      </c>
      <c r="T71" s="15">
        <v>30</v>
      </c>
      <c r="U71" s="15">
        <v>30</v>
      </c>
      <c r="V71" s="15">
        <v>30</v>
      </c>
      <c r="W71" s="15">
        <v>30</v>
      </c>
      <c r="X71" s="15">
        <v>30</v>
      </c>
      <c r="Y71" s="15">
        <v>30</v>
      </c>
      <c r="Z71" s="15">
        <v>30</v>
      </c>
      <c r="AA71" s="15">
        <v>30</v>
      </c>
      <c r="AB71" s="15">
        <v>30</v>
      </c>
      <c r="AC71" s="15">
        <v>30</v>
      </c>
      <c r="AD71" s="15">
        <v>30</v>
      </c>
      <c r="AE71" s="15">
        <v>30</v>
      </c>
      <c r="AF71" s="15">
        <v>30</v>
      </c>
      <c r="AG71" s="15">
        <v>30</v>
      </c>
      <c r="AH71" s="15">
        <v>30</v>
      </c>
      <c r="AI71" s="15"/>
      <c r="AJ71" s="15"/>
      <c r="AK71" s="16"/>
      <c r="AL71" s="4"/>
      <c r="AM71" s="27"/>
    </row>
    <row r="72" spans="1:39">
      <c r="A72" s="133"/>
      <c r="B72" s="125"/>
      <c r="C72" s="112"/>
      <c r="D72" s="114" t="s">
        <v>81</v>
      </c>
      <c r="E72" s="16" t="s">
        <v>82</v>
      </c>
      <c r="F72" s="15"/>
      <c r="G72" s="15">
        <v>2</v>
      </c>
      <c r="H72" s="15">
        <v>2</v>
      </c>
      <c r="I72" s="15">
        <v>2</v>
      </c>
      <c r="J72" s="15">
        <v>2</v>
      </c>
      <c r="K72" s="15">
        <v>2</v>
      </c>
      <c r="L72" s="15">
        <v>2</v>
      </c>
      <c r="M72" s="15">
        <v>2</v>
      </c>
      <c r="N72" s="15">
        <v>2</v>
      </c>
      <c r="O72" s="15">
        <v>2</v>
      </c>
      <c r="P72" s="15">
        <v>2</v>
      </c>
      <c r="Q72" s="15">
        <v>2</v>
      </c>
      <c r="R72" s="15">
        <v>2</v>
      </c>
      <c r="S72" s="15">
        <v>2</v>
      </c>
      <c r="T72" s="15">
        <v>2</v>
      </c>
      <c r="U72" s="15">
        <v>2</v>
      </c>
      <c r="V72" s="15">
        <v>2</v>
      </c>
      <c r="W72" s="15">
        <v>2</v>
      </c>
      <c r="X72" s="15">
        <v>2</v>
      </c>
      <c r="Y72" s="15">
        <v>2</v>
      </c>
      <c r="Z72" s="15">
        <v>2</v>
      </c>
      <c r="AA72" s="15">
        <v>2</v>
      </c>
      <c r="AB72" s="15">
        <v>2</v>
      </c>
      <c r="AC72" s="15">
        <v>2</v>
      </c>
      <c r="AD72" s="15">
        <v>2</v>
      </c>
      <c r="AE72" s="15">
        <v>2</v>
      </c>
      <c r="AF72" s="15">
        <v>2</v>
      </c>
      <c r="AG72" s="15">
        <v>2</v>
      </c>
      <c r="AH72" s="15">
        <v>2</v>
      </c>
      <c r="AI72" s="15">
        <v>2</v>
      </c>
      <c r="AJ72" s="15">
        <v>2</v>
      </c>
      <c r="AK72" s="16"/>
      <c r="AL72" s="4"/>
      <c r="AM72" s="27"/>
    </row>
    <row r="73" spans="1:39">
      <c r="A73" s="133"/>
      <c r="B73" s="126"/>
      <c r="C73" s="113"/>
      <c r="D73" s="115"/>
      <c r="E73" s="16" t="s">
        <v>83</v>
      </c>
      <c r="F73" s="15"/>
      <c r="G73" s="15">
        <v>2</v>
      </c>
      <c r="H73" s="15">
        <v>2</v>
      </c>
      <c r="I73" s="15">
        <v>2</v>
      </c>
      <c r="J73" s="15">
        <v>2</v>
      </c>
      <c r="K73" s="15">
        <v>2</v>
      </c>
      <c r="L73" s="15">
        <v>2</v>
      </c>
      <c r="M73" s="15">
        <v>2</v>
      </c>
      <c r="N73" s="15">
        <v>2</v>
      </c>
      <c r="O73" s="15">
        <v>2</v>
      </c>
      <c r="P73" s="15">
        <v>2</v>
      </c>
      <c r="Q73" s="15">
        <v>2</v>
      </c>
      <c r="R73" s="15">
        <v>2</v>
      </c>
      <c r="S73" s="15">
        <v>2</v>
      </c>
      <c r="T73" s="15">
        <v>2</v>
      </c>
      <c r="U73" s="15">
        <v>2</v>
      </c>
      <c r="V73" s="15">
        <v>2</v>
      </c>
      <c r="W73" s="15">
        <v>2</v>
      </c>
      <c r="X73" s="15">
        <v>2</v>
      </c>
      <c r="Y73" s="15">
        <v>2</v>
      </c>
      <c r="Z73" s="15">
        <v>2</v>
      </c>
      <c r="AA73" s="15">
        <v>2</v>
      </c>
      <c r="AB73" s="15">
        <v>2</v>
      </c>
      <c r="AC73" s="15">
        <v>2</v>
      </c>
      <c r="AD73" s="15">
        <v>2</v>
      </c>
      <c r="AE73" s="15">
        <v>2</v>
      </c>
      <c r="AF73" s="15">
        <v>2</v>
      </c>
      <c r="AG73" s="15">
        <v>2</v>
      </c>
      <c r="AH73" s="15">
        <v>2</v>
      </c>
      <c r="AI73" s="15">
        <v>2</v>
      </c>
      <c r="AJ73" s="15">
        <v>2</v>
      </c>
      <c r="AK73" s="16"/>
      <c r="AL73" s="4"/>
      <c r="AM73" s="27"/>
    </row>
    <row r="74" spans="1:39">
      <c r="A74" s="133"/>
      <c r="B74" s="105" t="s">
        <v>16</v>
      </c>
      <c r="C74" s="107"/>
      <c r="D74" s="33" t="s">
        <v>133</v>
      </c>
      <c r="E74" s="39" t="s">
        <v>84</v>
      </c>
      <c r="F74" s="38">
        <f t="shared" ref="F74:AH74" si="10">F10</f>
        <v>0</v>
      </c>
      <c r="G74" s="38">
        <f t="shared" si="10"/>
        <v>100</v>
      </c>
      <c r="H74" s="38">
        <f t="shared" si="10"/>
        <v>200</v>
      </c>
      <c r="I74" s="38">
        <f t="shared" si="10"/>
        <v>80</v>
      </c>
      <c r="J74" s="38">
        <f t="shared" si="10"/>
        <v>80</v>
      </c>
      <c r="K74" s="38">
        <f t="shared" si="10"/>
        <v>80</v>
      </c>
      <c r="L74" s="38">
        <f t="shared" si="10"/>
        <v>200</v>
      </c>
      <c r="M74" s="38">
        <f t="shared" si="10"/>
        <v>80</v>
      </c>
      <c r="N74" s="38">
        <f t="shared" si="10"/>
        <v>80</v>
      </c>
      <c r="O74" s="38">
        <f t="shared" si="10"/>
        <v>80</v>
      </c>
      <c r="P74" s="38">
        <f t="shared" si="10"/>
        <v>80</v>
      </c>
      <c r="Q74" s="38">
        <f t="shared" si="10"/>
        <v>80</v>
      </c>
      <c r="R74" s="38">
        <f t="shared" si="10"/>
        <v>80</v>
      </c>
      <c r="S74" s="38">
        <f t="shared" si="10"/>
        <v>80</v>
      </c>
      <c r="T74" s="38">
        <f t="shared" si="10"/>
        <v>80</v>
      </c>
      <c r="U74" s="38">
        <f t="shared" si="10"/>
        <v>80</v>
      </c>
      <c r="V74" s="38">
        <f t="shared" si="10"/>
        <v>80</v>
      </c>
      <c r="W74" s="38">
        <f t="shared" si="10"/>
        <v>50</v>
      </c>
      <c r="X74" s="38">
        <f t="shared" si="10"/>
        <v>50</v>
      </c>
      <c r="Y74" s="38">
        <f t="shared" si="10"/>
        <v>50</v>
      </c>
      <c r="Z74" s="38">
        <f t="shared" si="10"/>
        <v>50</v>
      </c>
      <c r="AA74" s="38">
        <f t="shared" si="10"/>
        <v>30</v>
      </c>
      <c r="AB74" s="38">
        <f t="shared" si="10"/>
        <v>30</v>
      </c>
      <c r="AC74" s="38">
        <f t="shared" si="10"/>
        <v>30</v>
      </c>
      <c r="AD74" s="38">
        <f t="shared" si="10"/>
        <v>30</v>
      </c>
      <c r="AE74" s="38">
        <f t="shared" si="10"/>
        <v>30</v>
      </c>
      <c r="AF74" s="38">
        <f t="shared" si="10"/>
        <v>30</v>
      </c>
      <c r="AG74" s="38">
        <f t="shared" si="10"/>
        <v>30</v>
      </c>
      <c r="AH74" s="38">
        <f t="shared" si="10"/>
        <v>30</v>
      </c>
      <c r="AI74" s="38"/>
      <c r="AJ74" s="38"/>
      <c r="AK74" s="65"/>
      <c r="AL74" s="4"/>
      <c r="AM74" s="27"/>
    </row>
    <row r="75" spans="1:39">
      <c r="A75" s="133"/>
      <c r="B75" s="125"/>
      <c r="C75" s="112"/>
      <c r="D75" s="33" t="s">
        <v>134</v>
      </c>
      <c r="E75" s="39" t="s">
        <v>85</v>
      </c>
      <c r="F75" s="38">
        <f t="shared" ref="F75:AH75" si="11">F11</f>
        <v>0</v>
      </c>
      <c r="G75" s="38">
        <f t="shared" si="11"/>
        <v>500</v>
      </c>
      <c r="H75" s="38">
        <f t="shared" si="11"/>
        <v>0</v>
      </c>
      <c r="I75" s="38">
        <f t="shared" si="11"/>
        <v>0</v>
      </c>
      <c r="J75" s="38">
        <f t="shared" si="11"/>
        <v>0</v>
      </c>
      <c r="K75" s="38">
        <f t="shared" si="11"/>
        <v>0</v>
      </c>
      <c r="L75" s="38">
        <f t="shared" si="11"/>
        <v>0</v>
      </c>
      <c r="M75" s="38">
        <f t="shared" si="11"/>
        <v>0</v>
      </c>
      <c r="N75" s="38">
        <f t="shared" si="11"/>
        <v>0</v>
      </c>
      <c r="O75" s="38">
        <f t="shared" si="11"/>
        <v>0</v>
      </c>
      <c r="P75" s="38">
        <f>P11</f>
        <v>200</v>
      </c>
      <c r="Q75" s="38">
        <f>Q11</f>
        <v>100</v>
      </c>
      <c r="R75" s="38">
        <f>R11</f>
        <v>0</v>
      </c>
      <c r="S75" s="38">
        <f>S11</f>
        <v>0</v>
      </c>
      <c r="T75" s="38">
        <f t="shared" si="11"/>
        <v>0</v>
      </c>
      <c r="U75" s="38">
        <f t="shared" si="11"/>
        <v>0</v>
      </c>
      <c r="V75" s="38">
        <f t="shared" si="11"/>
        <v>0</v>
      </c>
      <c r="W75" s="38">
        <f t="shared" si="11"/>
        <v>0</v>
      </c>
      <c r="X75" s="38">
        <f t="shared" si="11"/>
        <v>0</v>
      </c>
      <c r="Y75" s="38">
        <f t="shared" si="11"/>
        <v>0</v>
      </c>
      <c r="Z75" s="38">
        <f t="shared" si="11"/>
        <v>0</v>
      </c>
      <c r="AA75" s="38">
        <f t="shared" si="11"/>
        <v>0</v>
      </c>
      <c r="AB75" s="38">
        <f t="shared" si="11"/>
        <v>0</v>
      </c>
      <c r="AC75" s="38">
        <f t="shared" si="11"/>
        <v>0</v>
      </c>
      <c r="AD75" s="38">
        <f t="shared" si="11"/>
        <v>0</v>
      </c>
      <c r="AE75" s="38">
        <f t="shared" si="11"/>
        <v>0</v>
      </c>
      <c r="AF75" s="38">
        <f t="shared" si="11"/>
        <v>0</v>
      </c>
      <c r="AG75" s="38">
        <f t="shared" si="11"/>
        <v>0</v>
      </c>
      <c r="AH75" s="38">
        <f t="shared" si="11"/>
        <v>0</v>
      </c>
      <c r="AI75" s="38"/>
      <c r="AJ75" s="38"/>
      <c r="AK75" s="65"/>
      <c r="AL75" s="4"/>
      <c r="AM75" s="27"/>
    </row>
    <row r="76" spans="1:39">
      <c r="A76" s="133"/>
      <c r="B76" s="125"/>
      <c r="C76" s="112"/>
      <c r="D76" s="33" t="s">
        <v>135</v>
      </c>
      <c r="E76" s="39" t="s">
        <v>86</v>
      </c>
      <c r="F76" s="38">
        <f t="shared" ref="F76:AH76" si="12">F12</f>
        <v>0</v>
      </c>
      <c r="G76" s="38">
        <f t="shared" si="12"/>
        <v>5</v>
      </c>
      <c r="H76" s="38">
        <f t="shared" si="12"/>
        <v>61</v>
      </c>
      <c r="I76" s="38">
        <f t="shared" si="12"/>
        <v>25</v>
      </c>
      <c r="J76" s="38">
        <f t="shared" si="12"/>
        <v>10</v>
      </c>
      <c r="K76" s="38">
        <f t="shared" si="12"/>
        <v>15</v>
      </c>
      <c r="L76" s="38">
        <f t="shared" si="12"/>
        <v>30</v>
      </c>
      <c r="M76" s="38">
        <f t="shared" si="12"/>
        <v>0</v>
      </c>
      <c r="N76" s="38">
        <f t="shared" si="12"/>
        <v>20</v>
      </c>
      <c r="O76" s="38">
        <f t="shared" si="12"/>
        <v>20</v>
      </c>
      <c r="P76" s="38">
        <f t="shared" si="12"/>
        <v>0</v>
      </c>
      <c r="Q76" s="38">
        <f t="shared" si="12"/>
        <v>0</v>
      </c>
      <c r="R76" s="38">
        <f t="shared" si="12"/>
        <v>0</v>
      </c>
      <c r="S76" s="38">
        <f t="shared" si="12"/>
        <v>20</v>
      </c>
      <c r="T76" s="38">
        <f t="shared" si="12"/>
        <v>0</v>
      </c>
      <c r="U76" s="38">
        <f t="shared" si="12"/>
        <v>30</v>
      </c>
      <c r="V76" s="38">
        <f t="shared" si="12"/>
        <v>20</v>
      </c>
      <c r="W76" s="38">
        <f t="shared" si="12"/>
        <v>0</v>
      </c>
      <c r="X76" s="38">
        <f t="shared" si="12"/>
        <v>20</v>
      </c>
      <c r="Y76" s="38">
        <f t="shared" si="12"/>
        <v>0</v>
      </c>
      <c r="Z76" s="38">
        <f t="shared" si="12"/>
        <v>0</v>
      </c>
      <c r="AA76" s="38">
        <f t="shared" si="12"/>
        <v>0</v>
      </c>
      <c r="AB76" s="38">
        <f t="shared" si="12"/>
        <v>0</v>
      </c>
      <c r="AC76" s="38">
        <f t="shared" si="12"/>
        <v>20</v>
      </c>
      <c r="AD76" s="38">
        <f t="shared" si="12"/>
        <v>0</v>
      </c>
      <c r="AE76" s="38">
        <f t="shared" si="12"/>
        <v>0</v>
      </c>
      <c r="AF76" s="38">
        <f t="shared" si="12"/>
        <v>0</v>
      </c>
      <c r="AG76" s="38">
        <f t="shared" si="12"/>
        <v>0</v>
      </c>
      <c r="AH76" s="38">
        <f t="shared" si="12"/>
        <v>20</v>
      </c>
      <c r="AI76" s="38"/>
      <c r="AJ76" s="38"/>
      <c r="AK76" s="65"/>
      <c r="AL76" s="4"/>
      <c r="AM76" s="27"/>
    </row>
    <row r="77" spans="1:39">
      <c r="A77" s="133"/>
      <c r="B77" s="126"/>
      <c r="C77" s="113"/>
      <c r="D77" s="33" t="s">
        <v>136</v>
      </c>
      <c r="E77" s="39" t="s">
        <v>87</v>
      </c>
      <c r="F77" s="38">
        <f t="shared" ref="F77:AH77" si="13">F13</f>
        <v>0</v>
      </c>
      <c r="G77" s="38">
        <f t="shared" si="13"/>
        <v>0</v>
      </c>
      <c r="H77" s="38">
        <f t="shared" si="13"/>
        <v>0</v>
      </c>
      <c r="I77" s="38">
        <f t="shared" si="13"/>
        <v>0</v>
      </c>
      <c r="J77" s="38">
        <f t="shared" si="13"/>
        <v>0</v>
      </c>
      <c r="K77" s="38">
        <f t="shared" si="13"/>
        <v>0</v>
      </c>
      <c r="L77" s="38">
        <f t="shared" si="13"/>
        <v>0</v>
      </c>
      <c r="M77" s="38">
        <f t="shared" si="13"/>
        <v>0</v>
      </c>
      <c r="N77" s="38">
        <f t="shared" si="13"/>
        <v>0</v>
      </c>
      <c r="O77" s="38">
        <f t="shared" si="13"/>
        <v>0</v>
      </c>
      <c r="P77" s="38">
        <f t="shared" si="13"/>
        <v>0</v>
      </c>
      <c r="Q77" s="38">
        <f t="shared" si="13"/>
        <v>200</v>
      </c>
      <c r="R77" s="38">
        <f t="shared" si="13"/>
        <v>0</v>
      </c>
      <c r="S77" s="38">
        <f t="shared" si="13"/>
        <v>0</v>
      </c>
      <c r="T77" s="38">
        <f t="shared" si="13"/>
        <v>0</v>
      </c>
      <c r="U77" s="38">
        <f t="shared" si="13"/>
        <v>0</v>
      </c>
      <c r="V77" s="38">
        <f t="shared" si="13"/>
        <v>0</v>
      </c>
      <c r="W77" s="38">
        <f t="shared" si="13"/>
        <v>0</v>
      </c>
      <c r="X77" s="38">
        <f t="shared" si="13"/>
        <v>0</v>
      </c>
      <c r="Y77" s="38">
        <f t="shared" si="13"/>
        <v>0</v>
      </c>
      <c r="Z77" s="38">
        <f t="shared" si="13"/>
        <v>200</v>
      </c>
      <c r="AA77" s="38">
        <f t="shared" si="13"/>
        <v>0</v>
      </c>
      <c r="AB77" s="38">
        <f t="shared" si="13"/>
        <v>0</v>
      </c>
      <c r="AC77" s="38">
        <f t="shared" si="13"/>
        <v>0</v>
      </c>
      <c r="AD77" s="38">
        <f t="shared" si="13"/>
        <v>0</v>
      </c>
      <c r="AE77" s="38">
        <f t="shared" si="13"/>
        <v>0</v>
      </c>
      <c r="AF77" s="38">
        <f t="shared" si="13"/>
        <v>0</v>
      </c>
      <c r="AG77" s="38">
        <f t="shared" si="13"/>
        <v>0</v>
      </c>
      <c r="AH77" s="38">
        <f t="shared" si="13"/>
        <v>200</v>
      </c>
      <c r="AI77" s="38"/>
      <c r="AJ77" s="38"/>
      <c r="AK77" s="65"/>
      <c r="AL77" s="4"/>
      <c r="AM77" s="27"/>
    </row>
    <row r="78" spans="1:39">
      <c r="A78" s="133"/>
      <c r="B78" s="67" t="s">
        <v>57</v>
      </c>
      <c r="C78" s="35"/>
      <c r="D78" s="35"/>
      <c r="E78" s="40"/>
      <c r="F78" s="35">
        <f>SUM(F62:F77)</f>
        <v>0</v>
      </c>
      <c r="G78" s="35">
        <f>SUM(G62:G77)</f>
        <v>952</v>
      </c>
      <c r="H78" s="35">
        <f t="shared" ref="H78:AH78" si="14">SUM(H62:H77)</f>
        <v>548</v>
      </c>
      <c r="I78" s="35">
        <f t="shared" si="14"/>
        <v>392</v>
      </c>
      <c r="J78" s="35">
        <f t="shared" si="14"/>
        <v>377</v>
      </c>
      <c r="K78" s="35">
        <f t="shared" si="14"/>
        <v>382</v>
      </c>
      <c r="L78" s="35">
        <f t="shared" si="14"/>
        <v>517</v>
      </c>
      <c r="M78" s="35">
        <f t="shared" si="14"/>
        <v>367</v>
      </c>
      <c r="N78" s="35">
        <f t="shared" si="14"/>
        <v>387</v>
      </c>
      <c r="O78" s="35">
        <f t="shared" si="14"/>
        <v>387</v>
      </c>
      <c r="P78" s="35">
        <f t="shared" si="14"/>
        <v>567</v>
      </c>
      <c r="Q78" s="35">
        <f t="shared" si="14"/>
        <v>667</v>
      </c>
      <c r="R78" s="35">
        <f t="shared" si="14"/>
        <v>367</v>
      </c>
      <c r="S78" s="35">
        <f t="shared" si="14"/>
        <v>387</v>
      </c>
      <c r="T78" s="35">
        <f t="shared" si="14"/>
        <v>367</v>
      </c>
      <c r="U78" s="35">
        <f t="shared" si="14"/>
        <v>397</v>
      </c>
      <c r="V78" s="35">
        <f t="shared" si="14"/>
        <v>387</v>
      </c>
      <c r="W78" s="35">
        <f t="shared" si="14"/>
        <v>337</v>
      </c>
      <c r="X78" s="35">
        <f t="shared" si="14"/>
        <v>357</v>
      </c>
      <c r="Y78" s="35">
        <f t="shared" si="14"/>
        <v>337</v>
      </c>
      <c r="Z78" s="35">
        <f t="shared" si="14"/>
        <v>537</v>
      </c>
      <c r="AA78" s="35">
        <f t="shared" si="14"/>
        <v>317</v>
      </c>
      <c r="AB78" s="35">
        <f t="shared" si="14"/>
        <v>317</v>
      </c>
      <c r="AC78" s="35">
        <f t="shared" si="14"/>
        <v>337</v>
      </c>
      <c r="AD78" s="35">
        <f t="shared" si="14"/>
        <v>317</v>
      </c>
      <c r="AE78" s="35">
        <f t="shared" si="14"/>
        <v>317</v>
      </c>
      <c r="AF78" s="35">
        <f t="shared" si="14"/>
        <v>317</v>
      </c>
      <c r="AG78" s="35">
        <f t="shared" si="14"/>
        <v>317</v>
      </c>
      <c r="AH78" s="35">
        <f t="shared" si="14"/>
        <v>537</v>
      </c>
      <c r="AI78" s="35"/>
      <c r="AJ78" s="35"/>
      <c r="AK78" s="74"/>
      <c r="AL78" s="4"/>
      <c r="AM78" s="27"/>
    </row>
    <row r="79" spans="1:39">
      <c r="A79" s="133"/>
      <c r="B79" s="67" t="s">
        <v>59</v>
      </c>
      <c r="C79" s="35"/>
      <c r="D79" s="35"/>
      <c r="E79" s="40"/>
      <c r="F79" s="35">
        <v>0</v>
      </c>
      <c r="G79" s="35">
        <f t="shared" ref="G79:AH79" si="15">G61-G78</f>
        <v>-23</v>
      </c>
      <c r="H79" s="35">
        <f t="shared" si="15"/>
        <v>13</v>
      </c>
      <c r="I79" s="35">
        <f t="shared" si="15"/>
        <v>13</v>
      </c>
      <c r="J79" s="35">
        <f t="shared" si="15"/>
        <v>13</v>
      </c>
      <c r="K79" s="35">
        <f t="shared" si="15"/>
        <v>13</v>
      </c>
      <c r="L79" s="35">
        <f t="shared" si="15"/>
        <v>13</v>
      </c>
      <c r="M79" s="35">
        <f t="shared" si="15"/>
        <v>13</v>
      </c>
      <c r="N79" s="35">
        <f t="shared" si="15"/>
        <v>13</v>
      </c>
      <c r="O79" s="35">
        <f t="shared" si="15"/>
        <v>13</v>
      </c>
      <c r="P79" s="35">
        <f t="shared" si="15"/>
        <v>13</v>
      </c>
      <c r="Q79" s="35">
        <f t="shared" si="15"/>
        <v>13</v>
      </c>
      <c r="R79" s="35">
        <f t="shared" si="15"/>
        <v>13</v>
      </c>
      <c r="S79" s="35">
        <f t="shared" si="15"/>
        <v>13</v>
      </c>
      <c r="T79" s="35">
        <f t="shared" si="15"/>
        <v>13</v>
      </c>
      <c r="U79" s="35">
        <f t="shared" si="15"/>
        <v>13</v>
      </c>
      <c r="V79" s="35">
        <f t="shared" si="15"/>
        <v>13</v>
      </c>
      <c r="W79" s="35">
        <f t="shared" si="15"/>
        <v>13</v>
      </c>
      <c r="X79" s="35">
        <f t="shared" si="15"/>
        <v>13</v>
      </c>
      <c r="Y79" s="35">
        <f t="shared" si="15"/>
        <v>13</v>
      </c>
      <c r="Z79" s="35">
        <f t="shared" si="15"/>
        <v>13</v>
      </c>
      <c r="AA79" s="35">
        <f t="shared" si="15"/>
        <v>13</v>
      </c>
      <c r="AB79" s="35">
        <f t="shared" si="15"/>
        <v>13</v>
      </c>
      <c r="AC79" s="35">
        <f t="shared" si="15"/>
        <v>13</v>
      </c>
      <c r="AD79" s="35">
        <f t="shared" si="15"/>
        <v>13</v>
      </c>
      <c r="AE79" s="35">
        <f t="shared" si="15"/>
        <v>13</v>
      </c>
      <c r="AF79" s="35">
        <f t="shared" si="15"/>
        <v>13</v>
      </c>
      <c r="AG79" s="35">
        <f t="shared" si="15"/>
        <v>13</v>
      </c>
      <c r="AH79" s="35">
        <f t="shared" si="15"/>
        <v>13</v>
      </c>
      <c r="AI79" s="35"/>
      <c r="AJ79" s="35"/>
      <c r="AK79" s="74"/>
      <c r="AL79" s="4"/>
      <c r="AM79" s="27"/>
    </row>
    <row r="80" spans="1:39" ht="19.5" thickBot="1">
      <c r="A80" s="122"/>
      <c r="B80" s="61" t="s">
        <v>60</v>
      </c>
      <c r="C80" s="41"/>
      <c r="D80" s="41"/>
      <c r="E80" s="42"/>
      <c r="F80" s="41">
        <v>0</v>
      </c>
      <c r="G80" s="41">
        <f>F80+G79</f>
        <v>-23</v>
      </c>
      <c r="H80" s="41">
        <f t="shared" ref="H80:AH80" si="16">G80+H79</f>
        <v>-10</v>
      </c>
      <c r="I80" s="41">
        <f t="shared" si="16"/>
        <v>3</v>
      </c>
      <c r="J80" s="41">
        <f t="shared" si="16"/>
        <v>16</v>
      </c>
      <c r="K80" s="41">
        <f t="shared" si="16"/>
        <v>29</v>
      </c>
      <c r="L80" s="41">
        <f t="shared" si="16"/>
        <v>42</v>
      </c>
      <c r="M80" s="41">
        <f t="shared" si="16"/>
        <v>55</v>
      </c>
      <c r="N80" s="41">
        <f t="shared" si="16"/>
        <v>68</v>
      </c>
      <c r="O80" s="41">
        <f t="shared" si="16"/>
        <v>81</v>
      </c>
      <c r="P80" s="41">
        <f t="shared" si="16"/>
        <v>94</v>
      </c>
      <c r="Q80" s="41">
        <f t="shared" si="16"/>
        <v>107</v>
      </c>
      <c r="R80" s="41">
        <f t="shared" si="16"/>
        <v>120</v>
      </c>
      <c r="S80" s="41">
        <f t="shared" si="16"/>
        <v>133</v>
      </c>
      <c r="T80" s="41">
        <f t="shared" si="16"/>
        <v>146</v>
      </c>
      <c r="U80" s="41">
        <f t="shared" si="16"/>
        <v>159</v>
      </c>
      <c r="V80" s="41">
        <f t="shared" si="16"/>
        <v>172</v>
      </c>
      <c r="W80" s="41">
        <f t="shared" si="16"/>
        <v>185</v>
      </c>
      <c r="X80" s="41">
        <f t="shared" si="16"/>
        <v>198</v>
      </c>
      <c r="Y80" s="41">
        <f t="shared" si="16"/>
        <v>211</v>
      </c>
      <c r="Z80" s="41">
        <f t="shared" si="16"/>
        <v>224</v>
      </c>
      <c r="AA80" s="41">
        <f t="shared" si="16"/>
        <v>237</v>
      </c>
      <c r="AB80" s="41">
        <f t="shared" si="16"/>
        <v>250</v>
      </c>
      <c r="AC80" s="41">
        <f t="shared" si="16"/>
        <v>263</v>
      </c>
      <c r="AD80" s="41">
        <f t="shared" si="16"/>
        <v>276</v>
      </c>
      <c r="AE80" s="41">
        <f t="shared" si="16"/>
        <v>289</v>
      </c>
      <c r="AF80" s="41">
        <f t="shared" si="16"/>
        <v>302</v>
      </c>
      <c r="AG80" s="41">
        <f t="shared" si="16"/>
        <v>315</v>
      </c>
      <c r="AH80" s="41">
        <f t="shared" si="16"/>
        <v>328</v>
      </c>
      <c r="AI80" s="41"/>
      <c r="AJ80" s="41"/>
      <c r="AK80" s="62"/>
      <c r="AL80" s="4"/>
      <c r="AM80" s="27"/>
    </row>
    <row r="81" spans="1:39">
      <c r="A81" s="102" t="s">
        <v>88</v>
      </c>
      <c r="B81" s="59" t="s">
        <v>89</v>
      </c>
      <c r="C81" s="47"/>
      <c r="D81" s="47"/>
      <c r="E81" s="48"/>
      <c r="F81" s="47">
        <f t="shared" ref="F81:AH81" si="17">F58+F79</f>
        <v>0</v>
      </c>
      <c r="G81" s="47">
        <f t="shared" si="17"/>
        <v>-975</v>
      </c>
      <c r="H81" s="47">
        <f t="shared" si="17"/>
        <v>-48</v>
      </c>
      <c r="I81" s="47">
        <f t="shared" si="17"/>
        <v>-64</v>
      </c>
      <c r="J81" s="47">
        <f t="shared" si="17"/>
        <v>-49</v>
      </c>
      <c r="K81" s="47">
        <f t="shared" si="17"/>
        <v>38</v>
      </c>
      <c r="L81" s="47">
        <f t="shared" si="17"/>
        <v>-99</v>
      </c>
      <c r="M81" s="47">
        <f t="shared" si="17"/>
        <v>51</v>
      </c>
      <c r="N81" s="47">
        <f t="shared" si="17"/>
        <v>31</v>
      </c>
      <c r="O81" s="47">
        <f t="shared" si="17"/>
        <v>31</v>
      </c>
      <c r="P81" s="47">
        <f t="shared" si="17"/>
        <v>351</v>
      </c>
      <c r="Q81" s="47">
        <f t="shared" si="17"/>
        <v>-249</v>
      </c>
      <c r="R81" s="47">
        <f t="shared" si="17"/>
        <v>51</v>
      </c>
      <c r="S81" s="47">
        <f t="shared" si="17"/>
        <v>-49</v>
      </c>
      <c r="T81" s="47">
        <f t="shared" si="17"/>
        <v>-29</v>
      </c>
      <c r="U81" s="47">
        <f t="shared" si="17"/>
        <v>-128</v>
      </c>
      <c r="V81" s="47">
        <f t="shared" si="17"/>
        <v>-118</v>
      </c>
      <c r="W81" s="47">
        <f t="shared" si="17"/>
        <v>-4</v>
      </c>
      <c r="X81" s="47">
        <f t="shared" si="17"/>
        <v>-24</v>
      </c>
      <c r="Y81" s="47">
        <f t="shared" si="17"/>
        <v>-4</v>
      </c>
      <c r="Z81" s="47">
        <f t="shared" si="17"/>
        <v>2296</v>
      </c>
      <c r="AA81" s="47">
        <f t="shared" si="17"/>
        <v>-151</v>
      </c>
      <c r="AB81" s="47">
        <f t="shared" si="17"/>
        <v>-151</v>
      </c>
      <c r="AC81" s="47">
        <f t="shared" si="17"/>
        <v>-171</v>
      </c>
      <c r="AD81" s="47">
        <f t="shared" si="17"/>
        <v>-151</v>
      </c>
      <c r="AE81" s="47">
        <f t="shared" si="17"/>
        <v>-151</v>
      </c>
      <c r="AF81" s="47">
        <f t="shared" si="17"/>
        <v>-146</v>
      </c>
      <c r="AG81" s="47">
        <f t="shared" si="17"/>
        <v>-146</v>
      </c>
      <c r="AH81" s="47">
        <f t="shared" si="17"/>
        <v>-366</v>
      </c>
      <c r="AI81" s="47"/>
      <c r="AJ81" s="47"/>
      <c r="AK81" s="60"/>
      <c r="AL81" s="4"/>
      <c r="AM81" s="27"/>
    </row>
    <row r="82" spans="1:39" ht="19.5" thickBot="1">
      <c r="A82" s="122"/>
      <c r="B82" s="61" t="s">
        <v>90</v>
      </c>
      <c r="C82" s="41"/>
      <c r="D82" s="41"/>
      <c r="E82" s="49"/>
      <c r="F82" s="41">
        <f t="shared" ref="F82:AH82" si="18">F59+F80</f>
        <v>1608</v>
      </c>
      <c r="G82" s="41">
        <f t="shared" si="18"/>
        <v>633</v>
      </c>
      <c r="H82" s="41">
        <f t="shared" si="18"/>
        <v>585</v>
      </c>
      <c r="I82" s="41">
        <f t="shared" si="18"/>
        <v>521</v>
      </c>
      <c r="J82" s="41">
        <f t="shared" si="18"/>
        <v>472</v>
      </c>
      <c r="K82" s="41">
        <f t="shared" si="18"/>
        <v>510</v>
      </c>
      <c r="L82" s="41">
        <f t="shared" si="18"/>
        <v>411</v>
      </c>
      <c r="M82" s="41">
        <f t="shared" si="18"/>
        <v>462</v>
      </c>
      <c r="N82" s="41">
        <f t="shared" si="18"/>
        <v>493</v>
      </c>
      <c r="O82" s="41">
        <f t="shared" si="18"/>
        <v>524</v>
      </c>
      <c r="P82" s="41">
        <f t="shared" si="18"/>
        <v>875</v>
      </c>
      <c r="Q82" s="41">
        <f t="shared" si="18"/>
        <v>626</v>
      </c>
      <c r="R82" s="41">
        <f t="shared" si="18"/>
        <v>677</v>
      </c>
      <c r="S82" s="41">
        <f t="shared" si="18"/>
        <v>628</v>
      </c>
      <c r="T82" s="41">
        <f t="shared" si="18"/>
        <v>599</v>
      </c>
      <c r="U82" s="41">
        <f t="shared" si="18"/>
        <v>471</v>
      </c>
      <c r="V82" s="41">
        <f t="shared" si="18"/>
        <v>353</v>
      </c>
      <c r="W82" s="41">
        <f t="shared" si="18"/>
        <v>349</v>
      </c>
      <c r="X82" s="41">
        <f t="shared" si="18"/>
        <v>325</v>
      </c>
      <c r="Y82" s="41">
        <f t="shared" si="18"/>
        <v>321</v>
      </c>
      <c r="Z82" s="41">
        <f t="shared" si="18"/>
        <v>2617</v>
      </c>
      <c r="AA82" s="41">
        <f t="shared" si="18"/>
        <v>2466</v>
      </c>
      <c r="AB82" s="41">
        <f t="shared" si="18"/>
        <v>2315</v>
      </c>
      <c r="AC82" s="41">
        <f t="shared" si="18"/>
        <v>2144</v>
      </c>
      <c r="AD82" s="41">
        <f t="shared" si="18"/>
        <v>1993</v>
      </c>
      <c r="AE82" s="41">
        <f t="shared" si="18"/>
        <v>1842</v>
      </c>
      <c r="AF82" s="41">
        <f t="shared" si="18"/>
        <v>1696</v>
      </c>
      <c r="AG82" s="41">
        <f t="shared" si="18"/>
        <v>1550</v>
      </c>
      <c r="AH82" s="41">
        <f t="shared" si="18"/>
        <v>1184</v>
      </c>
      <c r="AI82" s="41"/>
      <c r="AJ82" s="41"/>
      <c r="AK82" s="62"/>
    </row>
    <row r="86" spans="1:39" ht="7.5" customHeight="1">
      <c r="A86" s="87"/>
      <c r="B86" s="87"/>
      <c r="C86" s="87"/>
      <c r="D86" s="87"/>
      <c r="E86" s="87"/>
      <c r="F86" s="87"/>
      <c r="G86" s="87"/>
      <c r="H86" s="87"/>
      <c r="I86" s="87"/>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row>
    <row r="87" spans="1:39">
      <c r="F87" s="53"/>
    </row>
    <row r="89" spans="1:39" ht="24">
      <c r="F89" s="54" t="s">
        <v>147</v>
      </c>
    </row>
    <row r="90" spans="1:39" ht="19.5" thickBot="1"/>
    <row r="91" spans="1:39" ht="19.5" thickBot="1">
      <c r="F91" s="92" t="s">
        <v>91</v>
      </c>
      <c r="G91" s="93">
        <f t="shared" ref="G91:AK91" si="19">G1</f>
        <v>2025</v>
      </c>
      <c r="H91" s="93">
        <f t="shared" si="19"/>
        <v>2026</v>
      </c>
      <c r="I91" s="93">
        <f t="shared" si="19"/>
        <v>2027</v>
      </c>
      <c r="J91" s="93">
        <f t="shared" si="19"/>
        <v>2028</v>
      </c>
      <c r="K91" s="93">
        <f t="shared" si="19"/>
        <v>2029</v>
      </c>
      <c r="L91" s="93">
        <f t="shared" si="19"/>
        <v>2030</v>
      </c>
      <c r="M91" s="93">
        <f t="shared" si="19"/>
        <v>2031</v>
      </c>
      <c r="N91" s="93">
        <f t="shared" si="19"/>
        <v>2032</v>
      </c>
      <c r="O91" s="93">
        <f t="shared" si="19"/>
        <v>2033</v>
      </c>
      <c r="P91" s="93">
        <f t="shared" si="19"/>
        <v>2034</v>
      </c>
      <c r="Q91" s="93">
        <f t="shared" si="19"/>
        <v>2035</v>
      </c>
      <c r="R91" s="93">
        <f t="shared" si="19"/>
        <v>2036</v>
      </c>
      <c r="S91" s="93">
        <f t="shared" si="19"/>
        <v>2037</v>
      </c>
      <c r="T91" s="93">
        <f t="shared" si="19"/>
        <v>2038</v>
      </c>
      <c r="U91" s="93">
        <f t="shared" si="19"/>
        <v>2039</v>
      </c>
      <c r="V91" s="93">
        <f t="shared" si="19"/>
        <v>2040</v>
      </c>
      <c r="W91" s="93">
        <f t="shared" si="19"/>
        <v>2041</v>
      </c>
      <c r="X91" s="93">
        <f t="shared" si="19"/>
        <v>2042</v>
      </c>
      <c r="Y91" s="93">
        <f t="shared" si="19"/>
        <v>2043</v>
      </c>
      <c r="Z91" s="93">
        <f t="shared" si="19"/>
        <v>2044</v>
      </c>
      <c r="AA91" s="93">
        <f t="shared" si="19"/>
        <v>2045</v>
      </c>
      <c r="AB91" s="93">
        <f t="shared" si="19"/>
        <v>2046</v>
      </c>
      <c r="AC91" s="93">
        <f t="shared" si="19"/>
        <v>2047</v>
      </c>
      <c r="AD91" s="93">
        <f t="shared" si="19"/>
        <v>2048</v>
      </c>
      <c r="AE91" s="93">
        <f t="shared" si="19"/>
        <v>2049</v>
      </c>
      <c r="AF91" s="93">
        <f t="shared" si="19"/>
        <v>2050</v>
      </c>
      <c r="AG91" s="93">
        <f t="shared" si="19"/>
        <v>2051</v>
      </c>
      <c r="AH91" s="93">
        <f t="shared" si="19"/>
        <v>2052</v>
      </c>
      <c r="AI91" s="93">
        <f t="shared" si="19"/>
        <v>2053</v>
      </c>
      <c r="AJ91" s="93">
        <f t="shared" si="19"/>
        <v>2054</v>
      </c>
      <c r="AK91" s="94">
        <f t="shared" si="19"/>
        <v>2055</v>
      </c>
    </row>
    <row r="92" spans="1:39">
      <c r="F92" s="88" t="s">
        <v>95</v>
      </c>
      <c r="G92" s="56">
        <f t="shared" ref="G92:AK92" si="20">G112+G132</f>
        <v>2113</v>
      </c>
      <c r="H92" s="57" t="e">
        <f t="shared" si="20"/>
        <v>#N/A</v>
      </c>
      <c r="I92" s="57" t="e">
        <f t="shared" si="20"/>
        <v>#N/A</v>
      </c>
      <c r="J92" s="57" t="e">
        <f t="shared" si="20"/>
        <v>#N/A</v>
      </c>
      <c r="K92" s="57" t="e">
        <f t="shared" si="20"/>
        <v>#N/A</v>
      </c>
      <c r="L92" s="57" t="e">
        <f t="shared" si="20"/>
        <v>#N/A</v>
      </c>
      <c r="M92" s="57" t="e">
        <f t="shared" si="20"/>
        <v>#N/A</v>
      </c>
      <c r="N92" s="57" t="e">
        <f t="shared" si="20"/>
        <v>#N/A</v>
      </c>
      <c r="O92" s="57" t="e">
        <f t="shared" si="20"/>
        <v>#N/A</v>
      </c>
      <c r="P92" s="57" t="e">
        <f t="shared" si="20"/>
        <v>#N/A</v>
      </c>
      <c r="Q92" s="57" t="e">
        <f t="shared" si="20"/>
        <v>#N/A</v>
      </c>
      <c r="R92" s="57" t="e">
        <f t="shared" si="20"/>
        <v>#N/A</v>
      </c>
      <c r="S92" s="57" t="e">
        <f t="shared" si="20"/>
        <v>#N/A</v>
      </c>
      <c r="T92" s="57" t="e">
        <f t="shared" si="20"/>
        <v>#N/A</v>
      </c>
      <c r="U92" s="57" t="e">
        <f t="shared" si="20"/>
        <v>#N/A</v>
      </c>
      <c r="V92" s="57" t="e">
        <f t="shared" si="20"/>
        <v>#N/A</v>
      </c>
      <c r="W92" s="57" t="e">
        <f t="shared" si="20"/>
        <v>#N/A</v>
      </c>
      <c r="X92" s="57" t="e">
        <f t="shared" si="20"/>
        <v>#N/A</v>
      </c>
      <c r="Y92" s="57" t="e">
        <f t="shared" si="20"/>
        <v>#N/A</v>
      </c>
      <c r="Z92" s="57" t="e">
        <f t="shared" si="20"/>
        <v>#N/A</v>
      </c>
      <c r="AA92" s="57" t="e">
        <f t="shared" si="20"/>
        <v>#N/A</v>
      </c>
      <c r="AB92" s="57" t="e">
        <f t="shared" si="20"/>
        <v>#N/A</v>
      </c>
      <c r="AC92" s="57" t="e">
        <f t="shared" si="20"/>
        <v>#N/A</v>
      </c>
      <c r="AD92" s="57" t="e">
        <f t="shared" si="20"/>
        <v>#N/A</v>
      </c>
      <c r="AE92" s="57" t="e">
        <f t="shared" si="20"/>
        <v>#N/A</v>
      </c>
      <c r="AF92" s="57" t="e">
        <f t="shared" si="20"/>
        <v>#N/A</v>
      </c>
      <c r="AG92" s="57" t="e">
        <f t="shared" si="20"/>
        <v>#N/A</v>
      </c>
      <c r="AH92" s="57" t="e">
        <f t="shared" si="20"/>
        <v>#N/A</v>
      </c>
      <c r="AI92" s="57" t="e">
        <f t="shared" si="20"/>
        <v>#N/A</v>
      </c>
      <c r="AJ92" s="57" t="e">
        <f t="shared" si="20"/>
        <v>#N/A</v>
      </c>
      <c r="AK92" s="58" t="e">
        <f t="shared" si="20"/>
        <v>#N/A</v>
      </c>
    </row>
    <row r="93" spans="1:39">
      <c r="F93" s="55" t="s">
        <v>96</v>
      </c>
      <c r="G93" s="56">
        <f t="shared" ref="G93:AK93" si="21">G113+G133</f>
        <v>1789</v>
      </c>
      <c r="H93" s="57" t="e">
        <f t="shared" si="21"/>
        <v>#N/A</v>
      </c>
      <c r="I93" s="57" t="e">
        <f t="shared" si="21"/>
        <v>#N/A</v>
      </c>
      <c r="J93" s="57" t="e">
        <f t="shared" si="21"/>
        <v>#N/A</v>
      </c>
      <c r="K93" s="57" t="e">
        <f t="shared" si="21"/>
        <v>#N/A</v>
      </c>
      <c r="L93" s="57" t="e">
        <f t="shared" si="21"/>
        <v>#N/A</v>
      </c>
      <c r="M93" s="57" t="e">
        <f t="shared" si="21"/>
        <v>#N/A</v>
      </c>
      <c r="N93" s="57" t="e">
        <f t="shared" si="21"/>
        <v>#N/A</v>
      </c>
      <c r="O93" s="57" t="e">
        <f t="shared" si="21"/>
        <v>#N/A</v>
      </c>
      <c r="P93" s="57" t="e">
        <f t="shared" si="21"/>
        <v>#N/A</v>
      </c>
      <c r="Q93" s="57" t="e">
        <f t="shared" si="21"/>
        <v>#N/A</v>
      </c>
      <c r="R93" s="57" t="e">
        <f t="shared" si="21"/>
        <v>#N/A</v>
      </c>
      <c r="S93" s="57" t="e">
        <f t="shared" si="21"/>
        <v>#N/A</v>
      </c>
      <c r="T93" s="57" t="e">
        <f t="shared" si="21"/>
        <v>#N/A</v>
      </c>
      <c r="U93" s="57" t="e">
        <f t="shared" si="21"/>
        <v>#N/A</v>
      </c>
      <c r="V93" s="57" t="e">
        <f t="shared" si="21"/>
        <v>#N/A</v>
      </c>
      <c r="W93" s="57" t="e">
        <f t="shared" si="21"/>
        <v>#N/A</v>
      </c>
      <c r="X93" s="57" t="e">
        <f t="shared" si="21"/>
        <v>#N/A</v>
      </c>
      <c r="Y93" s="57" t="e">
        <f t="shared" si="21"/>
        <v>#N/A</v>
      </c>
      <c r="Z93" s="57" t="e">
        <f t="shared" si="21"/>
        <v>#N/A</v>
      </c>
      <c r="AA93" s="57" t="e">
        <f t="shared" si="21"/>
        <v>#N/A</v>
      </c>
      <c r="AB93" s="57" t="e">
        <f t="shared" si="21"/>
        <v>#N/A</v>
      </c>
      <c r="AC93" s="57" t="e">
        <f t="shared" si="21"/>
        <v>#N/A</v>
      </c>
      <c r="AD93" s="57" t="e">
        <f t="shared" si="21"/>
        <v>#N/A</v>
      </c>
      <c r="AE93" s="57" t="e">
        <f t="shared" si="21"/>
        <v>#N/A</v>
      </c>
      <c r="AF93" s="57" t="e">
        <f t="shared" si="21"/>
        <v>#N/A</v>
      </c>
      <c r="AG93" s="57" t="e">
        <f t="shared" si="21"/>
        <v>#N/A</v>
      </c>
      <c r="AH93" s="57" t="e">
        <f t="shared" si="21"/>
        <v>#N/A</v>
      </c>
      <c r="AI93" s="57" t="e">
        <f t="shared" si="21"/>
        <v>#N/A</v>
      </c>
      <c r="AJ93" s="57" t="e">
        <f t="shared" si="21"/>
        <v>#N/A</v>
      </c>
      <c r="AK93" s="58" t="e">
        <f t="shared" si="21"/>
        <v>#N/A</v>
      </c>
    </row>
    <row r="94" spans="1:39">
      <c r="F94" s="55" t="s">
        <v>97</v>
      </c>
      <c r="G94" s="56">
        <f t="shared" ref="G94:AK94" si="22">G114+G134</f>
        <v>1813</v>
      </c>
      <c r="H94" s="57" t="e">
        <f t="shared" si="22"/>
        <v>#N/A</v>
      </c>
      <c r="I94" s="57" t="e">
        <f t="shared" si="22"/>
        <v>#N/A</v>
      </c>
      <c r="J94" s="57" t="e">
        <f t="shared" si="22"/>
        <v>#N/A</v>
      </c>
      <c r="K94" s="57" t="e">
        <f t="shared" si="22"/>
        <v>#N/A</v>
      </c>
      <c r="L94" s="57" t="e">
        <f t="shared" si="22"/>
        <v>#N/A</v>
      </c>
      <c r="M94" s="57" t="e">
        <f t="shared" si="22"/>
        <v>#N/A</v>
      </c>
      <c r="N94" s="57" t="e">
        <f t="shared" si="22"/>
        <v>#N/A</v>
      </c>
      <c r="O94" s="57" t="e">
        <f t="shared" si="22"/>
        <v>#N/A</v>
      </c>
      <c r="P94" s="57" t="e">
        <f t="shared" si="22"/>
        <v>#N/A</v>
      </c>
      <c r="Q94" s="57" t="e">
        <f t="shared" si="22"/>
        <v>#N/A</v>
      </c>
      <c r="R94" s="57" t="e">
        <f t="shared" si="22"/>
        <v>#N/A</v>
      </c>
      <c r="S94" s="57" t="e">
        <f t="shared" si="22"/>
        <v>#N/A</v>
      </c>
      <c r="T94" s="57" t="e">
        <f t="shared" si="22"/>
        <v>#N/A</v>
      </c>
      <c r="U94" s="57" t="e">
        <f t="shared" si="22"/>
        <v>#N/A</v>
      </c>
      <c r="V94" s="57" t="e">
        <f t="shared" si="22"/>
        <v>#N/A</v>
      </c>
      <c r="W94" s="57" t="e">
        <f t="shared" si="22"/>
        <v>#N/A</v>
      </c>
      <c r="X94" s="57" t="e">
        <f t="shared" si="22"/>
        <v>#N/A</v>
      </c>
      <c r="Y94" s="57" t="e">
        <f t="shared" si="22"/>
        <v>#N/A</v>
      </c>
      <c r="Z94" s="57" t="e">
        <f t="shared" si="22"/>
        <v>#N/A</v>
      </c>
      <c r="AA94" s="57" t="e">
        <f t="shared" si="22"/>
        <v>#N/A</v>
      </c>
      <c r="AB94" s="57" t="e">
        <f t="shared" si="22"/>
        <v>#N/A</v>
      </c>
      <c r="AC94" s="57" t="e">
        <f t="shared" si="22"/>
        <v>#N/A</v>
      </c>
      <c r="AD94" s="57" t="e">
        <f t="shared" si="22"/>
        <v>#N/A</v>
      </c>
      <c r="AE94" s="57" t="e">
        <f t="shared" si="22"/>
        <v>#N/A</v>
      </c>
      <c r="AF94" s="57" t="e">
        <f t="shared" si="22"/>
        <v>#N/A</v>
      </c>
      <c r="AG94" s="57" t="e">
        <f t="shared" si="22"/>
        <v>#N/A</v>
      </c>
      <c r="AH94" s="57" t="e">
        <f t="shared" si="22"/>
        <v>#N/A</v>
      </c>
      <c r="AI94" s="57" t="e">
        <f t="shared" si="22"/>
        <v>#N/A</v>
      </c>
      <c r="AJ94" s="57" t="e">
        <f t="shared" si="22"/>
        <v>#N/A</v>
      </c>
      <c r="AK94" s="58" t="e">
        <f t="shared" si="22"/>
        <v>#N/A</v>
      </c>
    </row>
    <row r="95" spans="1:39">
      <c r="F95" s="55" t="s">
        <v>98</v>
      </c>
      <c r="G95" s="56">
        <f t="shared" ref="G95:AK95" si="23">G115+G135</f>
        <v>1767</v>
      </c>
      <c r="H95" s="57" t="e">
        <f t="shared" si="23"/>
        <v>#N/A</v>
      </c>
      <c r="I95" s="57" t="e">
        <f t="shared" si="23"/>
        <v>#N/A</v>
      </c>
      <c r="J95" s="57" t="e">
        <f t="shared" si="23"/>
        <v>#N/A</v>
      </c>
      <c r="K95" s="57" t="e">
        <f t="shared" si="23"/>
        <v>#N/A</v>
      </c>
      <c r="L95" s="57" t="e">
        <f t="shared" si="23"/>
        <v>#N/A</v>
      </c>
      <c r="M95" s="57" t="e">
        <f t="shared" si="23"/>
        <v>#N/A</v>
      </c>
      <c r="N95" s="57" t="e">
        <f t="shared" si="23"/>
        <v>#N/A</v>
      </c>
      <c r="O95" s="57" t="e">
        <f t="shared" si="23"/>
        <v>#N/A</v>
      </c>
      <c r="P95" s="57" t="e">
        <f t="shared" si="23"/>
        <v>#N/A</v>
      </c>
      <c r="Q95" s="57" t="e">
        <f t="shared" si="23"/>
        <v>#N/A</v>
      </c>
      <c r="R95" s="57" t="e">
        <f t="shared" si="23"/>
        <v>#N/A</v>
      </c>
      <c r="S95" s="57" t="e">
        <f t="shared" si="23"/>
        <v>#N/A</v>
      </c>
      <c r="T95" s="57" t="e">
        <f t="shared" si="23"/>
        <v>#N/A</v>
      </c>
      <c r="U95" s="57" t="e">
        <f t="shared" si="23"/>
        <v>#N/A</v>
      </c>
      <c r="V95" s="57" t="e">
        <f t="shared" si="23"/>
        <v>#N/A</v>
      </c>
      <c r="W95" s="57" t="e">
        <f t="shared" si="23"/>
        <v>#N/A</v>
      </c>
      <c r="X95" s="57" t="e">
        <f t="shared" si="23"/>
        <v>#N/A</v>
      </c>
      <c r="Y95" s="57" t="e">
        <f t="shared" si="23"/>
        <v>#N/A</v>
      </c>
      <c r="Z95" s="57" t="e">
        <f t="shared" si="23"/>
        <v>#N/A</v>
      </c>
      <c r="AA95" s="57" t="e">
        <f t="shared" si="23"/>
        <v>#N/A</v>
      </c>
      <c r="AB95" s="57" t="e">
        <f t="shared" si="23"/>
        <v>#N/A</v>
      </c>
      <c r="AC95" s="57" t="e">
        <f t="shared" si="23"/>
        <v>#N/A</v>
      </c>
      <c r="AD95" s="57" t="e">
        <f t="shared" si="23"/>
        <v>#N/A</v>
      </c>
      <c r="AE95" s="57" t="e">
        <f t="shared" si="23"/>
        <v>#N/A</v>
      </c>
      <c r="AF95" s="57" t="e">
        <f t="shared" si="23"/>
        <v>#N/A</v>
      </c>
      <c r="AG95" s="57" t="e">
        <f t="shared" si="23"/>
        <v>#N/A</v>
      </c>
      <c r="AH95" s="57" t="e">
        <f t="shared" si="23"/>
        <v>#N/A</v>
      </c>
      <c r="AI95" s="57" t="e">
        <f t="shared" si="23"/>
        <v>#N/A</v>
      </c>
      <c r="AJ95" s="57" t="e">
        <f t="shared" si="23"/>
        <v>#N/A</v>
      </c>
      <c r="AK95" s="58" t="e">
        <f t="shared" si="23"/>
        <v>#N/A</v>
      </c>
    </row>
    <row r="96" spans="1:39">
      <c r="F96" s="55" t="s">
        <v>99</v>
      </c>
      <c r="G96" s="56">
        <f t="shared" ref="G96:AK96" si="24">G116+G136</f>
        <v>1793</v>
      </c>
      <c r="H96" s="57" t="e">
        <f t="shared" si="24"/>
        <v>#N/A</v>
      </c>
      <c r="I96" s="57" t="e">
        <f t="shared" si="24"/>
        <v>#N/A</v>
      </c>
      <c r="J96" s="57" t="e">
        <f t="shared" si="24"/>
        <v>#N/A</v>
      </c>
      <c r="K96" s="57" t="e">
        <f t="shared" si="24"/>
        <v>#N/A</v>
      </c>
      <c r="L96" s="57" t="e">
        <f t="shared" si="24"/>
        <v>#N/A</v>
      </c>
      <c r="M96" s="57" t="e">
        <f t="shared" si="24"/>
        <v>#N/A</v>
      </c>
      <c r="N96" s="57" t="e">
        <f t="shared" si="24"/>
        <v>#N/A</v>
      </c>
      <c r="O96" s="57" t="e">
        <f t="shared" si="24"/>
        <v>#N/A</v>
      </c>
      <c r="P96" s="57" t="e">
        <f t="shared" si="24"/>
        <v>#N/A</v>
      </c>
      <c r="Q96" s="57" t="e">
        <f t="shared" si="24"/>
        <v>#N/A</v>
      </c>
      <c r="R96" s="57" t="e">
        <f t="shared" si="24"/>
        <v>#N/A</v>
      </c>
      <c r="S96" s="57" t="e">
        <f t="shared" si="24"/>
        <v>#N/A</v>
      </c>
      <c r="T96" s="57" t="e">
        <f t="shared" si="24"/>
        <v>#N/A</v>
      </c>
      <c r="U96" s="57" t="e">
        <f t="shared" si="24"/>
        <v>#N/A</v>
      </c>
      <c r="V96" s="57" t="e">
        <f t="shared" si="24"/>
        <v>#N/A</v>
      </c>
      <c r="W96" s="57" t="e">
        <f t="shared" si="24"/>
        <v>#N/A</v>
      </c>
      <c r="X96" s="57" t="e">
        <f t="shared" si="24"/>
        <v>#N/A</v>
      </c>
      <c r="Y96" s="57" t="e">
        <f t="shared" si="24"/>
        <v>#N/A</v>
      </c>
      <c r="Z96" s="57" t="e">
        <f t="shared" si="24"/>
        <v>#N/A</v>
      </c>
      <c r="AA96" s="57" t="e">
        <f t="shared" si="24"/>
        <v>#N/A</v>
      </c>
      <c r="AB96" s="57" t="e">
        <f t="shared" si="24"/>
        <v>#N/A</v>
      </c>
      <c r="AC96" s="57" t="e">
        <f t="shared" si="24"/>
        <v>#N/A</v>
      </c>
      <c r="AD96" s="57" t="e">
        <f t="shared" si="24"/>
        <v>#N/A</v>
      </c>
      <c r="AE96" s="57" t="e">
        <f t="shared" si="24"/>
        <v>#N/A</v>
      </c>
      <c r="AF96" s="57" t="e">
        <f t="shared" si="24"/>
        <v>#N/A</v>
      </c>
      <c r="AG96" s="57" t="e">
        <f t="shared" si="24"/>
        <v>#N/A</v>
      </c>
      <c r="AH96" s="57" t="e">
        <f t="shared" si="24"/>
        <v>#N/A</v>
      </c>
      <c r="AI96" s="57" t="e">
        <f t="shared" si="24"/>
        <v>#N/A</v>
      </c>
      <c r="AJ96" s="57" t="e">
        <f t="shared" si="24"/>
        <v>#N/A</v>
      </c>
      <c r="AK96" s="58" t="e">
        <f t="shared" si="24"/>
        <v>#N/A</v>
      </c>
    </row>
    <row r="97" spans="5:37">
      <c r="F97" s="55" t="s">
        <v>100</v>
      </c>
      <c r="G97" s="56">
        <f t="shared" ref="G97:AK97" si="25">G117+G137</f>
        <v>1748</v>
      </c>
      <c r="H97" s="57" t="e">
        <f t="shared" si="25"/>
        <v>#N/A</v>
      </c>
      <c r="I97" s="57" t="e">
        <f t="shared" si="25"/>
        <v>#N/A</v>
      </c>
      <c r="J97" s="57" t="e">
        <f t="shared" si="25"/>
        <v>#N/A</v>
      </c>
      <c r="K97" s="57" t="e">
        <f t="shared" si="25"/>
        <v>#N/A</v>
      </c>
      <c r="L97" s="57" t="e">
        <f t="shared" si="25"/>
        <v>#N/A</v>
      </c>
      <c r="M97" s="57" t="e">
        <f t="shared" si="25"/>
        <v>#N/A</v>
      </c>
      <c r="N97" s="57" t="e">
        <f t="shared" si="25"/>
        <v>#N/A</v>
      </c>
      <c r="O97" s="57" t="e">
        <f t="shared" si="25"/>
        <v>#N/A</v>
      </c>
      <c r="P97" s="57" t="e">
        <f t="shared" si="25"/>
        <v>#N/A</v>
      </c>
      <c r="Q97" s="57" t="e">
        <f t="shared" si="25"/>
        <v>#N/A</v>
      </c>
      <c r="R97" s="57" t="e">
        <f t="shared" si="25"/>
        <v>#N/A</v>
      </c>
      <c r="S97" s="57" t="e">
        <f t="shared" si="25"/>
        <v>#N/A</v>
      </c>
      <c r="T97" s="57" t="e">
        <f t="shared" si="25"/>
        <v>#N/A</v>
      </c>
      <c r="U97" s="57" t="e">
        <f t="shared" si="25"/>
        <v>#N/A</v>
      </c>
      <c r="V97" s="57" t="e">
        <f t="shared" si="25"/>
        <v>#N/A</v>
      </c>
      <c r="W97" s="57" t="e">
        <f t="shared" si="25"/>
        <v>#N/A</v>
      </c>
      <c r="X97" s="57" t="e">
        <f t="shared" si="25"/>
        <v>#N/A</v>
      </c>
      <c r="Y97" s="57" t="e">
        <f t="shared" si="25"/>
        <v>#N/A</v>
      </c>
      <c r="Z97" s="57" t="e">
        <f t="shared" si="25"/>
        <v>#N/A</v>
      </c>
      <c r="AA97" s="57" t="e">
        <f t="shared" si="25"/>
        <v>#N/A</v>
      </c>
      <c r="AB97" s="57" t="e">
        <f t="shared" si="25"/>
        <v>#N/A</v>
      </c>
      <c r="AC97" s="57" t="e">
        <f t="shared" si="25"/>
        <v>#N/A</v>
      </c>
      <c r="AD97" s="57" t="e">
        <f t="shared" si="25"/>
        <v>#N/A</v>
      </c>
      <c r="AE97" s="57" t="e">
        <f t="shared" si="25"/>
        <v>#N/A</v>
      </c>
      <c r="AF97" s="57" t="e">
        <f t="shared" si="25"/>
        <v>#N/A</v>
      </c>
      <c r="AG97" s="57" t="e">
        <f t="shared" si="25"/>
        <v>#N/A</v>
      </c>
      <c r="AH97" s="57" t="e">
        <f t="shared" si="25"/>
        <v>#N/A</v>
      </c>
      <c r="AI97" s="57" t="e">
        <f t="shared" si="25"/>
        <v>#N/A</v>
      </c>
      <c r="AJ97" s="57" t="e">
        <f t="shared" si="25"/>
        <v>#N/A</v>
      </c>
      <c r="AK97" s="58" t="e">
        <f t="shared" si="25"/>
        <v>#N/A</v>
      </c>
    </row>
    <row r="98" spans="5:37">
      <c r="F98" s="55" t="s">
        <v>101</v>
      </c>
      <c r="G98" s="56">
        <f t="shared" ref="G98:AK98" si="26">G118+G138</f>
        <v>1786</v>
      </c>
      <c r="H98" s="57" t="e">
        <f t="shared" si="26"/>
        <v>#N/A</v>
      </c>
      <c r="I98" s="57" t="e">
        <f t="shared" si="26"/>
        <v>#N/A</v>
      </c>
      <c r="J98" s="57" t="e">
        <f t="shared" si="26"/>
        <v>#N/A</v>
      </c>
      <c r="K98" s="57" t="e">
        <f t="shared" si="26"/>
        <v>#N/A</v>
      </c>
      <c r="L98" s="57" t="e">
        <f t="shared" si="26"/>
        <v>#N/A</v>
      </c>
      <c r="M98" s="57" t="e">
        <f t="shared" si="26"/>
        <v>#N/A</v>
      </c>
      <c r="N98" s="57" t="e">
        <f t="shared" si="26"/>
        <v>#N/A</v>
      </c>
      <c r="O98" s="57" t="e">
        <f t="shared" si="26"/>
        <v>#N/A</v>
      </c>
      <c r="P98" s="57" t="e">
        <f t="shared" si="26"/>
        <v>#N/A</v>
      </c>
      <c r="Q98" s="57" t="e">
        <f t="shared" si="26"/>
        <v>#N/A</v>
      </c>
      <c r="R98" s="57" t="e">
        <f t="shared" si="26"/>
        <v>#N/A</v>
      </c>
      <c r="S98" s="57" t="e">
        <f t="shared" si="26"/>
        <v>#N/A</v>
      </c>
      <c r="T98" s="57" t="e">
        <f t="shared" si="26"/>
        <v>#N/A</v>
      </c>
      <c r="U98" s="57" t="e">
        <f t="shared" si="26"/>
        <v>#N/A</v>
      </c>
      <c r="V98" s="57" t="e">
        <f t="shared" si="26"/>
        <v>#N/A</v>
      </c>
      <c r="W98" s="57" t="e">
        <f t="shared" si="26"/>
        <v>#N/A</v>
      </c>
      <c r="X98" s="57" t="e">
        <f t="shared" si="26"/>
        <v>#N/A</v>
      </c>
      <c r="Y98" s="57" t="e">
        <f t="shared" si="26"/>
        <v>#N/A</v>
      </c>
      <c r="Z98" s="57" t="e">
        <f t="shared" si="26"/>
        <v>#N/A</v>
      </c>
      <c r="AA98" s="57" t="e">
        <f t="shared" si="26"/>
        <v>#N/A</v>
      </c>
      <c r="AB98" s="57" t="e">
        <f t="shared" si="26"/>
        <v>#N/A</v>
      </c>
      <c r="AC98" s="57" t="e">
        <f t="shared" si="26"/>
        <v>#N/A</v>
      </c>
      <c r="AD98" s="57" t="e">
        <f t="shared" si="26"/>
        <v>#N/A</v>
      </c>
      <c r="AE98" s="57" t="e">
        <f t="shared" si="26"/>
        <v>#N/A</v>
      </c>
      <c r="AF98" s="57" t="e">
        <f t="shared" si="26"/>
        <v>#N/A</v>
      </c>
      <c r="AG98" s="57" t="e">
        <f t="shared" si="26"/>
        <v>#N/A</v>
      </c>
      <c r="AH98" s="57" t="e">
        <f t="shared" si="26"/>
        <v>#N/A</v>
      </c>
      <c r="AI98" s="57" t="e">
        <f t="shared" si="26"/>
        <v>#N/A</v>
      </c>
      <c r="AJ98" s="57" t="e">
        <f t="shared" si="26"/>
        <v>#N/A</v>
      </c>
      <c r="AK98" s="58" t="e">
        <f t="shared" si="26"/>
        <v>#N/A</v>
      </c>
    </row>
    <row r="99" spans="5:37">
      <c r="F99" s="55" t="s">
        <v>102</v>
      </c>
      <c r="G99" s="56">
        <f t="shared" ref="G99:AK99" si="27">G119+G139</f>
        <v>1748</v>
      </c>
      <c r="H99" s="57" t="e">
        <f t="shared" si="27"/>
        <v>#N/A</v>
      </c>
      <c r="I99" s="57" t="e">
        <f t="shared" si="27"/>
        <v>#N/A</v>
      </c>
      <c r="J99" s="57" t="e">
        <f t="shared" si="27"/>
        <v>#N/A</v>
      </c>
      <c r="K99" s="57" t="e">
        <f t="shared" si="27"/>
        <v>#N/A</v>
      </c>
      <c r="L99" s="57" t="e">
        <f t="shared" si="27"/>
        <v>#N/A</v>
      </c>
      <c r="M99" s="57" t="e">
        <f t="shared" si="27"/>
        <v>#N/A</v>
      </c>
      <c r="N99" s="57" t="e">
        <f t="shared" si="27"/>
        <v>#N/A</v>
      </c>
      <c r="O99" s="57" t="e">
        <f t="shared" si="27"/>
        <v>#N/A</v>
      </c>
      <c r="P99" s="57" t="e">
        <f t="shared" si="27"/>
        <v>#N/A</v>
      </c>
      <c r="Q99" s="57" t="e">
        <f t="shared" si="27"/>
        <v>#N/A</v>
      </c>
      <c r="R99" s="57" t="e">
        <f t="shared" si="27"/>
        <v>#N/A</v>
      </c>
      <c r="S99" s="57" t="e">
        <f t="shared" si="27"/>
        <v>#N/A</v>
      </c>
      <c r="T99" s="57" t="e">
        <f t="shared" si="27"/>
        <v>#N/A</v>
      </c>
      <c r="U99" s="57" t="e">
        <f t="shared" si="27"/>
        <v>#N/A</v>
      </c>
      <c r="V99" s="57" t="e">
        <f t="shared" si="27"/>
        <v>#N/A</v>
      </c>
      <c r="W99" s="57" t="e">
        <f t="shared" si="27"/>
        <v>#N/A</v>
      </c>
      <c r="X99" s="57" t="e">
        <f t="shared" si="27"/>
        <v>#N/A</v>
      </c>
      <c r="Y99" s="57" t="e">
        <f t="shared" si="27"/>
        <v>#N/A</v>
      </c>
      <c r="Z99" s="57" t="e">
        <f t="shared" si="27"/>
        <v>#N/A</v>
      </c>
      <c r="AA99" s="57" t="e">
        <f t="shared" si="27"/>
        <v>#N/A</v>
      </c>
      <c r="AB99" s="57" t="e">
        <f t="shared" si="27"/>
        <v>#N/A</v>
      </c>
      <c r="AC99" s="57" t="e">
        <f t="shared" si="27"/>
        <v>#N/A</v>
      </c>
      <c r="AD99" s="57" t="e">
        <f t="shared" si="27"/>
        <v>#N/A</v>
      </c>
      <c r="AE99" s="57" t="e">
        <f t="shared" si="27"/>
        <v>#N/A</v>
      </c>
      <c r="AF99" s="57" t="e">
        <f t="shared" si="27"/>
        <v>#N/A</v>
      </c>
      <c r="AG99" s="57" t="e">
        <f t="shared" si="27"/>
        <v>#N/A</v>
      </c>
      <c r="AH99" s="57" t="e">
        <f t="shared" si="27"/>
        <v>#N/A</v>
      </c>
      <c r="AI99" s="57" t="e">
        <f t="shared" si="27"/>
        <v>#N/A</v>
      </c>
      <c r="AJ99" s="57" t="e">
        <f t="shared" si="27"/>
        <v>#N/A</v>
      </c>
      <c r="AK99" s="58" t="e">
        <f t="shared" si="27"/>
        <v>#N/A</v>
      </c>
    </row>
    <row r="100" spans="5:37">
      <c r="F100" s="89" t="s">
        <v>103</v>
      </c>
      <c r="G100" s="56">
        <f t="shared" ref="G100:AK100" si="28">G120+G140</f>
        <v>1766</v>
      </c>
      <c r="H100" s="57" t="e">
        <f t="shared" si="28"/>
        <v>#N/A</v>
      </c>
      <c r="I100" s="57" t="e">
        <f t="shared" si="28"/>
        <v>#N/A</v>
      </c>
      <c r="J100" s="57" t="e">
        <f t="shared" si="28"/>
        <v>#N/A</v>
      </c>
      <c r="K100" s="57" t="e">
        <f t="shared" si="28"/>
        <v>#N/A</v>
      </c>
      <c r="L100" s="57" t="e">
        <f t="shared" si="28"/>
        <v>#N/A</v>
      </c>
      <c r="M100" s="57" t="e">
        <f t="shared" si="28"/>
        <v>#N/A</v>
      </c>
      <c r="N100" s="57" t="e">
        <f t="shared" si="28"/>
        <v>#N/A</v>
      </c>
      <c r="O100" s="57" t="e">
        <f t="shared" si="28"/>
        <v>#N/A</v>
      </c>
      <c r="P100" s="57" t="e">
        <f t="shared" si="28"/>
        <v>#N/A</v>
      </c>
      <c r="Q100" s="57" t="e">
        <f t="shared" si="28"/>
        <v>#N/A</v>
      </c>
      <c r="R100" s="57" t="e">
        <f t="shared" si="28"/>
        <v>#N/A</v>
      </c>
      <c r="S100" s="57" t="e">
        <f t="shared" si="28"/>
        <v>#N/A</v>
      </c>
      <c r="T100" s="57" t="e">
        <f t="shared" si="28"/>
        <v>#N/A</v>
      </c>
      <c r="U100" s="57" t="e">
        <f t="shared" si="28"/>
        <v>#N/A</v>
      </c>
      <c r="V100" s="57" t="e">
        <f t="shared" si="28"/>
        <v>#N/A</v>
      </c>
      <c r="W100" s="57" t="e">
        <f t="shared" si="28"/>
        <v>#N/A</v>
      </c>
      <c r="X100" s="57" t="e">
        <f t="shared" si="28"/>
        <v>#N/A</v>
      </c>
      <c r="Y100" s="57" t="e">
        <f t="shared" si="28"/>
        <v>#N/A</v>
      </c>
      <c r="Z100" s="57" t="e">
        <f t="shared" si="28"/>
        <v>#N/A</v>
      </c>
      <c r="AA100" s="57" t="e">
        <f t="shared" si="28"/>
        <v>#N/A</v>
      </c>
      <c r="AB100" s="57" t="e">
        <f t="shared" si="28"/>
        <v>#N/A</v>
      </c>
      <c r="AC100" s="57" t="e">
        <f t="shared" si="28"/>
        <v>#N/A</v>
      </c>
      <c r="AD100" s="57" t="e">
        <f t="shared" si="28"/>
        <v>#N/A</v>
      </c>
      <c r="AE100" s="57" t="e">
        <f t="shared" si="28"/>
        <v>#N/A</v>
      </c>
      <c r="AF100" s="57" t="e">
        <f t="shared" si="28"/>
        <v>#N/A</v>
      </c>
      <c r="AG100" s="57" t="e">
        <f t="shared" si="28"/>
        <v>#N/A</v>
      </c>
      <c r="AH100" s="57" t="e">
        <f t="shared" si="28"/>
        <v>#N/A</v>
      </c>
      <c r="AI100" s="57" t="e">
        <f t="shared" si="28"/>
        <v>#N/A</v>
      </c>
      <c r="AJ100" s="57" t="e">
        <f t="shared" si="28"/>
        <v>#N/A</v>
      </c>
      <c r="AK100" s="58" t="e">
        <f t="shared" si="28"/>
        <v>#N/A</v>
      </c>
    </row>
    <row r="101" spans="5:37">
      <c r="F101" s="89" t="s">
        <v>92</v>
      </c>
      <c r="G101" s="56" t="e">
        <f t="shared" ref="G101:AK101" si="29">G121+G141</f>
        <v>#N/A</v>
      </c>
      <c r="H101" s="57" t="e">
        <f t="shared" si="29"/>
        <v>#N/A</v>
      </c>
      <c r="I101" s="57" t="e">
        <f t="shared" si="29"/>
        <v>#N/A</v>
      </c>
      <c r="J101" s="57" t="e">
        <f t="shared" si="29"/>
        <v>#N/A</v>
      </c>
      <c r="K101" s="57" t="e">
        <f t="shared" si="29"/>
        <v>#N/A</v>
      </c>
      <c r="L101" s="57" t="e">
        <f t="shared" si="29"/>
        <v>#N/A</v>
      </c>
      <c r="M101" s="57" t="e">
        <f t="shared" si="29"/>
        <v>#N/A</v>
      </c>
      <c r="N101" s="57" t="e">
        <f t="shared" si="29"/>
        <v>#N/A</v>
      </c>
      <c r="O101" s="57" t="e">
        <f t="shared" si="29"/>
        <v>#N/A</v>
      </c>
      <c r="P101" s="57" t="e">
        <f t="shared" si="29"/>
        <v>#N/A</v>
      </c>
      <c r="Q101" s="57" t="e">
        <f t="shared" si="29"/>
        <v>#N/A</v>
      </c>
      <c r="R101" s="57" t="e">
        <f t="shared" si="29"/>
        <v>#N/A</v>
      </c>
      <c r="S101" s="57" t="e">
        <f t="shared" si="29"/>
        <v>#N/A</v>
      </c>
      <c r="T101" s="57" t="e">
        <f t="shared" si="29"/>
        <v>#N/A</v>
      </c>
      <c r="U101" s="57" t="e">
        <f t="shared" si="29"/>
        <v>#N/A</v>
      </c>
      <c r="V101" s="57" t="e">
        <f t="shared" si="29"/>
        <v>#N/A</v>
      </c>
      <c r="W101" s="57" t="e">
        <f t="shared" si="29"/>
        <v>#N/A</v>
      </c>
      <c r="X101" s="57" t="e">
        <f t="shared" si="29"/>
        <v>#N/A</v>
      </c>
      <c r="Y101" s="57" t="e">
        <f t="shared" si="29"/>
        <v>#N/A</v>
      </c>
      <c r="Z101" s="57" t="e">
        <f t="shared" si="29"/>
        <v>#N/A</v>
      </c>
      <c r="AA101" s="57" t="e">
        <f t="shared" si="29"/>
        <v>#N/A</v>
      </c>
      <c r="AB101" s="57" t="e">
        <f t="shared" si="29"/>
        <v>#N/A</v>
      </c>
      <c r="AC101" s="57" t="e">
        <f t="shared" si="29"/>
        <v>#N/A</v>
      </c>
      <c r="AD101" s="57" t="e">
        <f t="shared" si="29"/>
        <v>#N/A</v>
      </c>
      <c r="AE101" s="57" t="e">
        <f t="shared" si="29"/>
        <v>#N/A</v>
      </c>
      <c r="AF101" s="57" t="e">
        <f t="shared" si="29"/>
        <v>#N/A</v>
      </c>
      <c r="AG101" s="57" t="e">
        <f t="shared" si="29"/>
        <v>#N/A</v>
      </c>
      <c r="AH101" s="57" t="e">
        <f t="shared" si="29"/>
        <v>#N/A</v>
      </c>
      <c r="AI101" s="57" t="e">
        <f t="shared" si="29"/>
        <v>#N/A</v>
      </c>
      <c r="AJ101" s="57" t="e">
        <f t="shared" si="29"/>
        <v>#N/A</v>
      </c>
      <c r="AK101" s="58" t="e">
        <f t="shared" si="29"/>
        <v>#N/A</v>
      </c>
    </row>
    <row r="102" spans="5:37">
      <c r="F102" s="55" t="s">
        <v>93</v>
      </c>
      <c r="G102" s="56" t="e">
        <f t="shared" ref="G102:AK102" si="30">G122+G142</f>
        <v>#N/A</v>
      </c>
      <c r="H102" s="57" t="e">
        <f t="shared" si="30"/>
        <v>#N/A</v>
      </c>
      <c r="I102" s="57" t="e">
        <f t="shared" si="30"/>
        <v>#N/A</v>
      </c>
      <c r="J102" s="57" t="e">
        <f t="shared" si="30"/>
        <v>#N/A</v>
      </c>
      <c r="K102" s="57" t="e">
        <f t="shared" si="30"/>
        <v>#N/A</v>
      </c>
      <c r="L102" s="57" t="e">
        <f t="shared" si="30"/>
        <v>#N/A</v>
      </c>
      <c r="M102" s="57" t="e">
        <f t="shared" si="30"/>
        <v>#N/A</v>
      </c>
      <c r="N102" s="57" t="e">
        <f t="shared" si="30"/>
        <v>#N/A</v>
      </c>
      <c r="O102" s="57" t="e">
        <f t="shared" si="30"/>
        <v>#N/A</v>
      </c>
      <c r="P102" s="57" t="e">
        <f t="shared" si="30"/>
        <v>#N/A</v>
      </c>
      <c r="Q102" s="57" t="e">
        <f t="shared" si="30"/>
        <v>#N/A</v>
      </c>
      <c r="R102" s="57" t="e">
        <f t="shared" si="30"/>
        <v>#N/A</v>
      </c>
      <c r="S102" s="57" t="e">
        <f t="shared" si="30"/>
        <v>#N/A</v>
      </c>
      <c r="T102" s="57" t="e">
        <f t="shared" si="30"/>
        <v>#N/A</v>
      </c>
      <c r="U102" s="57" t="e">
        <f t="shared" si="30"/>
        <v>#N/A</v>
      </c>
      <c r="V102" s="57" t="e">
        <f t="shared" si="30"/>
        <v>#N/A</v>
      </c>
      <c r="W102" s="57" t="e">
        <f t="shared" si="30"/>
        <v>#N/A</v>
      </c>
      <c r="X102" s="57" t="e">
        <f t="shared" si="30"/>
        <v>#N/A</v>
      </c>
      <c r="Y102" s="57" t="e">
        <f t="shared" si="30"/>
        <v>#N/A</v>
      </c>
      <c r="Z102" s="57" t="e">
        <f t="shared" si="30"/>
        <v>#N/A</v>
      </c>
      <c r="AA102" s="57" t="e">
        <f t="shared" si="30"/>
        <v>#N/A</v>
      </c>
      <c r="AB102" s="57" t="e">
        <f t="shared" si="30"/>
        <v>#N/A</v>
      </c>
      <c r="AC102" s="57" t="e">
        <f t="shared" si="30"/>
        <v>#N/A</v>
      </c>
      <c r="AD102" s="57" t="e">
        <f t="shared" si="30"/>
        <v>#N/A</v>
      </c>
      <c r="AE102" s="57" t="e">
        <f t="shared" si="30"/>
        <v>#N/A</v>
      </c>
      <c r="AF102" s="57" t="e">
        <f t="shared" si="30"/>
        <v>#N/A</v>
      </c>
      <c r="AG102" s="57" t="e">
        <f t="shared" si="30"/>
        <v>#N/A</v>
      </c>
      <c r="AH102" s="57" t="e">
        <f t="shared" si="30"/>
        <v>#N/A</v>
      </c>
      <c r="AI102" s="57" t="e">
        <f t="shared" si="30"/>
        <v>#N/A</v>
      </c>
      <c r="AJ102" s="57" t="e">
        <f t="shared" si="30"/>
        <v>#N/A</v>
      </c>
      <c r="AK102" s="58" t="e">
        <f t="shared" si="30"/>
        <v>#N/A</v>
      </c>
    </row>
    <row r="103" spans="5:37" ht="19.5" thickBot="1">
      <c r="F103" s="95" t="s">
        <v>94</v>
      </c>
      <c r="G103" s="51" t="e">
        <f t="shared" ref="G103:AK103" si="31">G123+G143</f>
        <v>#N/A</v>
      </c>
      <c r="H103" s="57" t="e">
        <f t="shared" si="31"/>
        <v>#N/A</v>
      </c>
      <c r="I103" s="57" t="e">
        <f t="shared" si="31"/>
        <v>#N/A</v>
      </c>
      <c r="J103" s="57" t="e">
        <f t="shared" si="31"/>
        <v>#N/A</v>
      </c>
      <c r="K103" s="57" t="e">
        <f t="shared" si="31"/>
        <v>#N/A</v>
      </c>
      <c r="L103" s="57" t="e">
        <f t="shared" si="31"/>
        <v>#N/A</v>
      </c>
      <c r="M103" s="57" t="e">
        <f t="shared" si="31"/>
        <v>#N/A</v>
      </c>
      <c r="N103" s="57" t="e">
        <f t="shared" si="31"/>
        <v>#N/A</v>
      </c>
      <c r="O103" s="57" t="e">
        <f t="shared" si="31"/>
        <v>#N/A</v>
      </c>
      <c r="P103" s="57" t="e">
        <f t="shared" si="31"/>
        <v>#N/A</v>
      </c>
      <c r="Q103" s="57" t="e">
        <f t="shared" si="31"/>
        <v>#N/A</v>
      </c>
      <c r="R103" s="57" t="e">
        <f t="shared" si="31"/>
        <v>#N/A</v>
      </c>
      <c r="S103" s="57" t="e">
        <f t="shared" si="31"/>
        <v>#N/A</v>
      </c>
      <c r="T103" s="57" t="e">
        <f t="shared" si="31"/>
        <v>#N/A</v>
      </c>
      <c r="U103" s="57" t="e">
        <f t="shared" si="31"/>
        <v>#N/A</v>
      </c>
      <c r="V103" s="57" t="e">
        <f t="shared" si="31"/>
        <v>#N/A</v>
      </c>
      <c r="W103" s="57" t="e">
        <f t="shared" si="31"/>
        <v>#N/A</v>
      </c>
      <c r="X103" s="57" t="e">
        <f t="shared" si="31"/>
        <v>#N/A</v>
      </c>
      <c r="Y103" s="57" t="e">
        <f t="shared" si="31"/>
        <v>#N/A</v>
      </c>
      <c r="Z103" s="57" t="e">
        <f t="shared" si="31"/>
        <v>#N/A</v>
      </c>
      <c r="AA103" s="57" t="e">
        <f t="shared" si="31"/>
        <v>#N/A</v>
      </c>
      <c r="AB103" s="57" t="e">
        <f t="shared" si="31"/>
        <v>#N/A</v>
      </c>
      <c r="AC103" s="57" t="e">
        <f t="shared" si="31"/>
        <v>#N/A</v>
      </c>
      <c r="AD103" s="57" t="e">
        <f t="shared" si="31"/>
        <v>#N/A</v>
      </c>
      <c r="AE103" s="57" t="e">
        <f t="shared" si="31"/>
        <v>#N/A</v>
      </c>
      <c r="AF103" s="57" t="e">
        <f t="shared" si="31"/>
        <v>#N/A</v>
      </c>
      <c r="AG103" s="57" t="e">
        <f t="shared" si="31"/>
        <v>#N/A</v>
      </c>
      <c r="AH103" s="57" t="e">
        <f t="shared" si="31"/>
        <v>#N/A</v>
      </c>
      <c r="AI103" s="57" t="e">
        <f t="shared" si="31"/>
        <v>#N/A</v>
      </c>
      <c r="AJ103" s="57" t="e">
        <f t="shared" si="31"/>
        <v>#N/A</v>
      </c>
      <c r="AK103" s="58" t="e">
        <f t="shared" si="31"/>
        <v>#N/A</v>
      </c>
    </row>
    <row r="104" spans="5:37">
      <c r="F104" s="67" t="s">
        <v>104</v>
      </c>
      <c r="G104" s="96">
        <f t="shared" ref="G104:AK104" si="32">G82</f>
        <v>633</v>
      </c>
      <c r="H104" s="35">
        <f t="shared" si="32"/>
        <v>585</v>
      </c>
      <c r="I104" s="35">
        <f t="shared" si="32"/>
        <v>521</v>
      </c>
      <c r="J104" s="35">
        <f t="shared" si="32"/>
        <v>472</v>
      </c>
      <c r="K104" s="35">
        <f t="shared" si="32"/>
        <v>510</v>
      </c>
      <c r="L104" s="35">
        <f t="shared" si="32"/>
        <v>411</v>
      </c>
      <c r="M104" s="35">
        <f t="shared" si="32"/>
        <v>462</v>
      </c>
      <c r="N104" s="35">
        <f t="shared" si="32"/>
        <v>493</v>
      </c>
      <c r="O104" s="35">
        <f t="shared" si="32"/>
        <v>524</v>
      </c>
      <c r="P104" s="35">
        <f t="shared" si="32"/>
        <v>875</v>
      </c>
      <c r="Q104" s="35">
        <f t="shared" si="32"/>
        <v>626</v>
      </c>
      <c r="R104" s="35">
        <f t="shared" si="32"/>
        <v>677</v>
      </c>
      <c r="S104" s="35">
        <f t="shared" si="32"/>
        <v>628</v>
      </c>
      <c r="T104" s="35">
        <f t="shared" si="32"/>
        <v>599</v>
      </c>
      <c r="U104" s="35">
        <f t="shared" si="32"/>
        <v>471</v>
      </c>
      <c r="V104" s="35">
        <f t="shared" si="32"/>
        <v>353</v>
      </c>
      <c r="W104" s="35">
        <f t="shared" si="32"/>
        <v>349</v>
      </c>
      <c r="X104" s="35">
        <f t="shared" si="32"/>
        <v>325</v>
      </c>
      <c r="Y104" s="35">
        <f t="shared" si="32"/>
        <v>321</v>
      </c>
      <c r="Z104" s="35">
        <f t="shared" si="32"/>
        <v>2617</v>
      </c>
      <c r="AA104" s="35">
        <f t="shared" si="32"/>
        <v>2466</v>
      </c>
      <c r="AB104" s="35">
        <f t="shared" si="32"/>
        <v>2315</v>
      </c>
      <c r="AC104" s="35">
        <f t="shared" si="32"/>
        <v>2144</v>
      </c>
      <c r="AD104" s="35">
        <f t="shared" si="32"/>
        <v>1993</v>
      </c>
      <c r="AE104" s="35">
        <f t="shared" si="32"/>
        <v>1842</v>
      </c>
      <c r="AF104" s="35">
        <f t="shared" si="32"/>
        <v>1696</v>
      </c>
      <c r="AG104" s="35">
        <f t="shared" si="32"/>
        <v>1550</v>
      </c>
      <c r="AH104" s="35">
        <f t="shared" si="32"/>
        <v>1184</v>
      </c>
      <c r="AI104" s="35">
        <f t="shared" si="32"/>
        <v>0</v>
      </c>
      <c r="AJ104" s="35">
        <f t="shared" si="32"/>
        <v>0</v>
      </c>
      <c r="AK104" s="37">
        <f t="shared" si="32"/>
        <v>0</v>
      </c>
    </row>
    <row r="105" spans="5:37" ht="19.5" thickBot="1">
      <c r="F105" s="61" t="s">
        <v>105</v>
      </c>
      <c r="G105" s="45">
        <f>G104-G100</f>
        <v>-1133</v>
      </c>
      <c r="H105" s="41" t="e">
        <f t="shared" ref="H105:O105" si="33">H104-H100</f>
        <v>#N/A</v>
      </c>
      <c r="I105" s="41" t="e">
        <f t="shared" si="33"/>
        <v>#N/A</v>
      </c>
      <c r="J105" s="41" t="e">
        <f t="shared" si="33"/>
        <v>#N/A</v>
      </c>
      <c r="K105" s="41" t="e">
        <f t="shared" si="33"/>
        <v>#N/A</v>
      </c>
      <c r="L105" s="41" t="e">
        <f t="shared" si="33"/>
        <v>#N/A</v>
      </c>
      <c r="M105" s="41" t="e">
        <f t="shared" si="33"/>
        <v>#N/A</v>
      </c>
      <c r="N105" s="41" t="e">
        <f t="shared" si="33"/>
        <v>#N/A</v>
      </c>
      <c r="O105" s="41" t="e">
        <f t="shared" si="33"/>
        <v>#N/A</v>
      </c>
      <c r="P105" s="41"/>
      <c r="Q105" s="41"/>
      <c r="R105" s="41"/>
      <c r="S105" s="41"/>
      <c r="T105" s="41"/>
      <c r="U105" s="41"/>
      <c r="V105" s="41"/>
      <c r="W105" s="41"/>
      <c r="X105" s="41"/>
      <c r="Y105" s="41"/>
      <c r="Z105" s="41"/>
      <c r="AA105" s="41"/>
      <c r="AB105" s="41"/>
      <c r="AC105" s="41"/>
      <c r="AD105" s="41"/>
      <c r="AE105" s="41"/>
      <c r="AF105" s="41"/>
      <c r="AG105" s="41"/>
      <c r="AH105" s="41"/>
      <c r="AI105" s="41"/>
      <c r="AJ105" s="41"/>
      <c r="AK105" s="42"/>
    </row>
    <row r="109" spans="5:37" ht="24">
      <c r="F109" s="54" t="s">
        <v>148</v>
      </c>
    </row>
    <row r="110" spans="5:37" ht="19.5" thickBot="1"/>
    <row r="111" spans="5:37" ht="19.5" thickBot="1">
      <c r="F111" s="92" t="s">
        <v>106</v>
      </c>
      <c r="G111" s="93">
        <v>2025</v>
      </c>
      <c r="H111" s="93">
        <v>2026</v>
      </c>
      <c r="I111" s="93">
        <v>2027</v>
      </c>
      <c r="J111" s="93">
        <v>2028</v>
      </c>
      <c r="K111" s="93">
        <v>2029</v>
      </c>
      <c r="L111" s="93">
        <v>2030</v>
      </c>
      <c r="M111" s="93">
        <v>2031</v>
      </c>
      <c r="N111" s="93">
        <v>2032</v>
      </c>
      <c r="O111" s="93">
        <v>2033</v>
      </c>
      <c r="P111" s="93">
        <v>2034</v>
      </c>
      <c r="Q111" s="93">
        <v>2035</v>
      </c>
      <c r="R111" s="93">
        <v>2036</v>
      </c>
      <c r="S111" s="93">
        <v>2037</v>
      </c>
      <c r="T111" s="93">
        <v>2038</v>
      </c>
      <c r="U111" s="93">
        <v>2039</v>
      </c>
      <c r="V111" s="93">
        <v>2040</v>
      </c>
      <c r="W111" s="93">
        <v>2041</v>
      </c>
      <c r="X111" s="93">
        <v>2042</v>
      </c>
      <c r="Y111" s="93">
        <v>2043</v>
      </c>
      <c r="Z111" s="93">
        <v>2044</v>
      </c>
      <c r="AA111" s="93">
        <v>2045</v>
      </c>
      <c r="AB111" s="93">
        <v>2046</v>
      </c>
      <c r="AC111" s="93">
        <v>2047</v>
      </c>
      <c r="AD111" s="93">
        <v>2048</v>
      </c>
      <c r="AE111" s="93">
        <v>2049</v>
      </c>
      <c r="AF111" s="93">
        <v>2050</v>
      </c>
      <c r="AG111" s="93">
        <v>2051</v>
      </c>
      <c r="AH111" s="93">
        <v>2052</v>
      </c>
      <c r="AI111" s="93">
        <v>2053</v>
      </c>
      <c r="AJ111" s="93">
        <v>2054</v>
      </c>
      <c r="AK111" s="94">
        <v>2055</v>
      </c>
    </row>
    <row r="112" spans="5:37">
      <c r="F112" s="88" t="s">
        <v>95</v>
      </c>
      <c r="G112" s="56">
        <f>1701-400</f>
        <v>1301</v>
      </c>
      <c r="H112" s="57" t="e">
        <v>#N/A</v>
      </c>
      <c r="I112" s="57" t="e">
        <v>#N/A</v>
      </c>
      <c r="J112" s="57" t="e">
        <v>#N/A</v>
      </c>
      <c r="K112" s="57" t="e">
        <v>#N/A</v>
      </c>
      <c r="L112" s="57" t="e">
        <v>#N/A</v>
      </c>
      <c r="M112" s="57" t="e">
        <v>#N/A</v>
      </c>
      <c r="N112" s="57" t="e">
        <v>#N/A</v>
      </c>
      <c r="O112" s="57" t="e">
        <v>#N/A</v>
      </c>
      <c r="P112" s="57" t="e">
        <v>#N/A</v>
      </c>
      <c r="Q112" s="57" t="e">
        <v>#N/A</v>
      </c>
      <c r="R112" s="57" t="e">
        <v>#N/A</v>
      </c>
      <c r="S112" s="57" t="e">
        <v>#N/A</v>
      </c>
      <c r="T112" s="57" t="e">
        <v>#N/A</v>
      </c>
      <c r="U112" s="57" t="e">
        <v>#N/A</v>
      </c>
      <c r="V112" s="57" t="e">
        <v>#N/A</v>
      </c>
      <c r="W112" s="57" t="e">
        <v>#N/A</v>
      </c>
      <c r="X112" s="57" t="e">
        <v>#N/A</v>
      </c>
      <c r="Y112" s="57" t="e">
        <v>#N/A</v>
      </c>
      <c r="Z112" s="57" t="e">
        <v>#N/A</v>
      </c>
      <c r="AA112" s="57" t="e">
        <v>#N/A</v>
      </c>
      <c r="AB112" s="57" t="e">
        <v>#N/A</v>
      </c>
      <c r="AC112" s="57" t="e">
        <v>#N/A</v>
      </c>
      <c r="AD112" s="57" t="e">
        <v>#N/A</v>
      </c>
      <c r="AE112" s="57" t="e">
        <v>#N/A</v>
      </c>
      <c r="AF112" s="57" t="e">
        <v>#N/A</v>
      </c>
      <c r="AG112" s="57" t="e">
        <v>#N/A</v>
      </c>
      <c r="AH112" s="57" t="e">
        <v>#N/A</v>
      </c>
      <c r="AI112" s="57" t="e">
        <v>#N/A</v>
      </c>
      <c r="AJ112" s="57" t="e">
        <v>#N/A</v>
      </c>
      <c r="AK112" s="58" t="e">
        <v>#N/A</v>
      </c>
    </row>
    <row r="113" spans="6:37">
      <c r="F113" s="55" t="s">
        <v>96</v>
      </c>
      <c r="G113" s="56">
        <v>1026</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97</v>
      </c>
      <c r="G114" s="56">
        <v>1080</v>
      </c>
      <c r="H114" s="57" t="e">
        <v>#N/A</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98</v>
      </c>
      <c r="G115" s="56">
        <v>1076</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99</v>
      </c>
      <c r="G116" s="56">
        <v>1124</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100</v>
      </c>
      <c r="G117" s="56">
        <v>1118</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101</v>
      </c>
      <c r="G118" s="56">
        <v>1173</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55" t="s">
        <v>102</v>
      </c>
      <c r="G119" s="56">
        <v>1171</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89" t="s">
        <v>103</v>
      </c>
      <c r="G120" s="56">
        <v>1230</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89" t="s">
        <v>92</v>
      </c>
      <c r="G121" s="56" t="e">
        <v>#N/A</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c r="F122" s="55" t="s">
        <v>93</v>
      </c>
      <c r="G122" s="56" t="e">
        <v>#N/A</v>
      </c>
      <c r="H122" s="57" t="e">
        <v>#N/A</v>
      </c>
      <c r="I122" s="57" t="e">
        <v>#N/A</v>
      </c>
      <c r="J122" s="57" t="e">
        <v>#N/A</v>
      </c>
      <c r="K122" s="57" t="e">
        <v>#N/A</v>
      </c>
      <c r="L122" s="57" t="e">
        <v>#N/A</v>
      </c>
      <c r="M122" s="57" t="e">
        <v>#N/A</v>
      </c>
      <c r="N122" s="57" t="e">
        <v>#N/A</v>
      </c>
      <c r="O122" s="57" t="e">
        <v>#N/A</v>
      </c>
      <c r="P122" s="57" t="e">
        <v>#N/A</v>
      </c>
      <c r="Q122" s="57" t="e">
        <v>#N/A</v>
      </c>
      <c r="R122" s="57" t="e">
        <v>#N/A</v>
      </c>
      <c r="S122" s="57" t="e">
        <v>#N/A</v>
      </c>
      <c r="T122" s="57" t="e">
        <v>#N/A</v>
      </c>
      <c r="U122" s="57" t="e">
        <v>#N/A</v>
      </c>
      <c r="V122" s="57" t="e">
        <v>#N/A</v>
      </c>
      <c r="W122" s="57" t="e">
        <v>#N/A</v>
      </c>
      <c r="X122" s="57" t="e">
        <v>#N/A</v>
      </c>
      <c r="Y122" s="57" t="e">
        <v>#N/A</v>
      </c>
      <c r="Z122" s="57" t="e">
        <v>#N/A</v>
      </c>
      <c r="AA122" s="57" t="e">
        <v>#N/A</v>
      </c>
      <c r="AB122" s="57" t="e">
        <v>#N/A</v>
      </c>
      <c r="AC122" s="57" t="e">
        <v>#N/A</v>
      </c>
      <c r="AD122" s="57" t="e">
        <v>#N/A</v>
      </c>
      <c r="AE122" s="57" t="e">
        <v>#N/A</v>
      </c>
      <c r="AF122" s="57" t="e">
        <v>#N/A</v>
      </c>
      <c r="AG122" s="57" t="e">
        <v>#N/A</v>
      </c>
      <c r="AH122" s="57" t="e">
        <v>#N/A</v>
      </c>
      <c r="AI122" s="57" t="e">
        <v>#N/A</v>
      </c>
      <c r="AJ122" s="57" t="e">
        <v>#N/A</v>
      </c>
      <c r="AK122" s="58" t="e">
        <v>#N/A</v>
      </c>
    </row>
    <row r="123" spans="6:37" ht="19.5" thickBot="1">
      <c r="F123" s="98" t="s">
        <v>94</v>
      </c>
      <c r="G123" s="51" t="e">
        <v>#N/A</v>
      </c>
      <c r="H123" s="90" t="e">
        <v>#N/A</v>
      </c>
      <c r="I123" s="90" t="e">
        <v>#N/A</v>
      </c>
      <c r="J123" s="90" t="e">
        <v>#N/A</v>
      </c>
      <c r="K123" s="90" t="e">
        <v>#N/A</v>
      </c>
      <c r="L123" s="90" t="e">
        <v>#N/A</v>
      </c>
      <c r="M123" s="90" t="e">
        <v>#N/A</v>
      </c>
      <c r="N123" s="90" t="e">
        <v>#N/A</v>
      </c>
      <c r="O123" s="90" t="e">
        <v>#N/A</v>
      </c>
      <c r="P123" s="90" t="e">
        <v>#N/A</v>
      </c>
      <c r="Q123" s="90" t="e">
        <v>#N/A</v>
      </c>
      <c r="R123" s="90" t="e">
        <v>#N/A</v>
      </c>
      <c r="S123" s="90" t="e">
        <v>#N/A</v>
      </c>
      <c r="T123" s="90" t="e">
        <v>#N/A</v>
      </c>
      <c r="U123" s="90" t="e">
        <v>#N/A</v>
      </c>
      <c r="V123" s="90" t="e">
        <v>#N/A</v>
      </c>
      <c r="W123" s="90" t="e">
        <v>#N/A</v>
      </c>
      <c r="X123" s="90" t="e">
        <v>#N/A</v>
      </c>
      <c r="Y123" s="90" t="e">
        <v>#N/A</v>
      </c>
      <c r="Z123" s="90" t="e">
        <v>#N/A</v>
      </c>
      <c r="AA123" s="90" t="e">
        <v>#N/A</v>
      </c>
      <c r="AB123" s="90" t="e">
        <v>#N/A</v>
      </c>
      <c r="AC123" s="90" t="e">
        <v>#N/A</v>
      </c>
      <c r="AD123" s="90" t="e">
        <v>#N/A</v>
      </c>
      <c r="AE123" s="90" t="e">
        <v>#N/A</v>
      </c>
      <c r="AF123" s="90" t="e">
        <v>#N/A</v>
      </c>
      <c r="AG123" s="90" t="e">
        <v>#N/A</v>
      </c>
      <c r="AH123" s="90" t="e">
        <v>#N/A</v>
      </c>
      <c r="AI123" s="90" t="e">
        <v>#N/A</v>
      </c>
      <c r="AJ123" s="90" t="e">
        <v>#N/A</v>
      </c>
      <c r="AK123" s="52" t="e">
        <v>#N/A</v>
      </c>
    </row>
    <row r="124" spans="6:37">
      <c r="F124" s="59" t="s">
        <v>104</v>
      </c>
      <c r="G124" s="46">
        <f t="shared" ref="G124:AK124" si="34">G59</f>
        <v>656</v>
      </c>
      <c r="H124" s="47">
        <f t="shared" si="34"/>
        <v>595</v>
      </c>
      <c r="I124" s="47">
        <f t="shared" si="34"/>
        <v>518</v>
      </c>
      <c r="J124" s="47">
        <f t="shared" si="34"/>
        <v>456</v>
      </c>
      <c r="K124" s="47">
        <f t="shared" si="34"/>
        <v>481</v>
      </c>
      <c r="L124" s="47">
        <f t="shared" si="34"/>
        <v>369</v>
      </c>
      <c r="M124" s="47">
        <f t="shared" si="34"/>
        <v>407</v>
      </c>
      <c r="N124" s="47">
        <f t="shared" si="34"/>
        <v>425</v>
      </c>
      <c r="O124" s="47">
        <f t="shared" si="34"/>
        <v>443</v>
      </c>
      <c r="P124" s="47">
        <f t="shared" si="34"/>
        <v>781</v>
      </c>
      <c r="Q124" s="47">
        <f t="shared" si="34"/>
        <v>519</v>
      </c>
      <c r="R124" s="47">
        <f t="shared" si="34"/>
        <v>557</v>
      </c>
      <c r="S124" s="47">
        <f t="shared" si="34"/>
        <v>495</v>
      </c>
      <c r="T124" s="47">
        <f t="shared" si="34"/>
        <v>453</v>
      </c>
      <c r="U124" s="47">
        <f t="shared" si="34"/>
        <v>312</v>
      </c>
      <c r="V124" s="47">
        <f t="shared" si="34"/>
        <v>181</v>
      </c>
      <c r="W124" s="47">
        <f t="shared" si="34"/>
        <v>164</v>
      </c>
      <c r="X124" s="47">
        <f t="shared" si="34"/>
        <v>127</v>
      </c>
      <c r="Y124" s="47">
        <f t="shared" si="34"/>
        <v>110</v>
      </c>
      <c r="Z124" s="47">
        <f t="shared" si="34"/>
        <v>2393</v>
      </c>
      <c r="AA124" s="47">
        <f t="shared" si="34"/>
        <v>2229</v>
      </c>
      <c r="AB124" s="47">
        <f t="shared" si="34"/>
        <v>2065</v>
      </c>
      <c r="AC124" s="47">
        <f t="shared" si="34"/>
        <v>1881</v>
      </c>
      <c r="AD124" s="47">
        <f t="shared" si="34"/>
        <v>1717</v>
      </c>
      <c r="AE124" s="47">
        <f t="shared" si="34"/>
        <v>1553</v>
      </c>
      <c r="AF124" s="47">
        <f t="shared" si="34"/>
        <v>1394</v>
      </c>
      <c r="AG124" s="47">
        <f t="shared" si="34"/>
        <v>1235</v>
      </c>
      <c r="AH124" s="47">
        <f t="shared" si="34"/>
        <v>856</v>
      </c>
      <c r="AI124" s="47">
        <f t="shared" si="34"/>
        <v>0</v>
      </c>
      <c r="AJ124" s="47">
        <f t="shared" si="34"/>
        <v>0</v>
      </c>
      <c r="AK124" s="91">
        <f t="shared" si="34"/>
        <v>0</v>
      </c>
    </row>
    <row r="125" spans="6:37" ht="19.5" thickBot="1">
      <c r="F125" s="61" t="s">
        <v>105</v>
      </c>
      <c r="G125" s="45">
        <f>G124-G120</f>
        <v>-574</v>
      </c>
      <c r="H125" s="41" t="e">
        <f t="shared" ref="H125:AK125" si="35">H124-H120</f>
        <v>#N/A</v>
      </c>
      <c r="I125" s="41" t="e">
        <f t="shared" si="35"/>
        <v>#N/A</v>
      </c>
      <c r="J125" s="41" t="e">
        <f t="shared" si="35"/>
        <v>#N/A</v>
      </c>
      <c r="K125" s="41" t="e">
        <f t="shared" si="35"/>
        <v>#N/A</v>
      </c>
      <c r="L125" s="41" t="e">
        <f t="shared" si="35"/>
        <v>#N/A</v>
      </c>
      <c r="M125" s="41" t="e">
        <f t="shared" si="35"/>
        <v>#N/A</v>
      </c>
      <c r="N125" s="41" t="e">
        <f t="shared" si="35"/>
        <v>#N/A</v>
      </c>
      <c r="O125" s="41" t="e">
        <f t="shared" si="35"/>
        <v>#N/A</v>
      </c>
      <c r="P125" s="41" t="e">
        <f t="shared" si="35"/>
        <v>#N/A</v>
      </c>
      <c r="Q125" s="41" t="e">
        <f t="shared" si="35"/>
        <v>#N/A</v>
      </c>
      <c r="R125" s="41" t="e">
        <f t="shared" si="35"/>
        <v>#N/A</v>
      </c>
      <c r="S125" s="41" t="e">
        <f t="shared" si="35"/>
        <v>#N/A</v>
      </c>
      <c r="T125" s="41" t="e">
        <f t="shared" si="35"/>
        <v>#N/A</v>
      </c>
      <c r="U125" s="41" t="e">
        <f t="shared" si="35"/>
        <v>#N/A</v>
      </c>
      <c r="V125" s="41" t="e">
        <f t="shared" si="35"/>
        <v>#N/A</v>
      </c>
      <c r="W125" s="41" t="e">
        <f t="shared" si="35"/>
        <v>#N/A</v>
      </c>
      <c r="X125" s="41" t="e">
        <f t="shared" si="35"/>
        <v>#N/A</v>
      </c>
      <c r="Y125" s="41" t="e">
        <f t="shared" si="35"/>
        <v>#N/A</v>
      </c>
      <c r="Z125" s="41" t="e">
        <f t="shared" si="35"/>
        <v>#N/A</v>
      </c>
      <c r="AA125" s="41" t="e">
        <f t="shared" si="35"/>
        <v>#N/A</v>
      </c>
      <c r="AB125" s="41" t="e">
        <f t="shared" si="35"/>
        <v>#N/A</v>
      </c>
      <c r="AC125" s="41" t="e">
        <f t="shared" si="35"/>
        <v>#N/A</v>
      </c>
      <c r="AD125" s="41" t="e">
        <f t="shared" si="35"/>
        <v>#N/A</v>
      </c>
      <c r="AE125" s="41" t="e">
        <f t="shared" si="35"/>
        <v>#N/A</v>
      </c>
      <c r="AF125" s="41" t="e">
        <f t="shared" si="35"/>
        <v>#N/A</v>
      </c>
      <c r="AG125" s="41" t="e">
        <f t="shared" si="35"/>
        <v>#N/A</v>
      </c>
      <c r="AH125" s="41" t="e">
        <f t="shared" si="35"/>
        <v>#N/A</v>
      </c>
      <c r="AI125" s="41" t="e">
        <f t="shared" si="35"/>
        <v>#N/A</v>
      </c>
      <c r="AJ125" s="41" t="e">
        <f t="shared" si="35"/>
        <v>#N/A</v>
      </c>
      <c r="AK125" s="42" t="e">
        <f t="shared" si="35"/>
        <v>#N/A</v>
      </c>
    </row>
    <row r="129" spans="5:37" ht="24">
      <c r="F129" s="54" t="s">
        <v>149</v>
      </c>
    </row>
    <row r="130" spans="5:37" ht="19.5" thickBot="1"/>
    <row r="131" spans="5:37" ht="19.5" thickBot="1">
      <c r="F131" s="92" t="s">
        <v>106</v>
      </c>
      <c r="G131" s="93">
        <v>2025</v>
      </c>
      <c r="H131" s="93">
        <v>2026</v>
      </c>
      <c r="I131" s="93">
        <v>2027</v>
      </c>
      <c r="J131" s="93">
        <v>2028</v>
      </c>
      <c r="K131" s="93">
        <v>2029</v>
      </c>
      <c r="L131" s="93">
        <v>2030</v>
      </c>
      <c r="M131" s="93">
        <v>2031</v>
      </c>
      <c r="N131" s="93">
        <v>2032</v>
      </c>
      <c r="O131" s="93">
        <v>2033</v>
      </c>
      <c r="P131" s="93">
        <v>2034</v>
      </c>
      <c r="Q131" s="93">
        <v>2035</v>
      </c>
      <c r="R131" s="93">
        <v>2036</v>
      </c>
      <c r="S131" s="93">
        <v>2037</v>
      </c>
      <c r="T131" s="93">
        <v>2038</v>
      </c>
      <c r="U131" s="93">
        <v>2039</v>
      </c>
      <c r="V131" s="93">
        <v>2040</v>
      </c>
      <c r="W131" s="93">
        <v>2041</v>
      </c>
      <c r="X131" s="93">
        <v>2042</v>
      </c>
      <c r="Y131" s="93">
        <v>2043</v>
      </c>
      <c r="Z131" s="93">
        <v>2044</v>
      </c>
      <c r="AA131" s="93">
        <v>2045</v>
      </c>
      <c r="AB131" s="93">
        <v>2046</v>
      </c>
      <c r="AC131" s="93">
        <v>2047</v>
      </c>
      <c r="AD131" s="93">
        <v>2048</v>
      </c>
      <c r="AE131" s="93">
        <v>2049</v>
      </c>
      <c r="AF131" s="93">
        <v>2050</v>
      </c>
      <c r="AG131" s="93">
        <v>2051</v>
      </c>
      <c r="AH131" s="93">
        <v>2052</v>
      </c>
      <c r="AI131" s="93">
        <v>2053</v>
      </c>
      <c r="AJ131" s="93">
        <v>2054</v>
      </c>
      <c r="AK131" s="94">
        <v>2055</v>
      </c>
    </row>
    <row r="132" spans="5:37">
      <c r="F132" s="88" t="s">
        <v>95</v>
      </c>
      <c r="G132" s="56">
        <f>388+24+400</f>
        <v>812</v>
      </c>
      <c r="H132" s="57" t="e">
        <v>#N/A</v>
      </c>
      <c r="I132" s="57" t="e">
        <v>#N/A</v>
      </c>
      <c r="J132" s="57" t="e">
        <v>#N/A</v>
      </c>
      <c r="K132" s="57" t="e">
        <v>#N/A</v>
      </c>
      <c r="L132" s="57" t="e">
        <v>#N/A</v>
      </c>
      <c r="M132" s="57" t="e">
        <v>#N/A</v>
      </c>
      <c r="N132" s="57" t="e">
        <v>#N/A</v>
      </c>
      <c r="O132" s="57" t="e">
        <v>#N/A</v>
      </c>
      <c r="P132" s="57" t="e">
        <v>#N/A</v>
      </c>
      <c r="Q132" s="57" t="e">
        <v>#N/A</v>
      </c>
      <c r="R132" s="57" t="e">
        <v>#N/A</v>
      </c>
      <c r="S132" s="57" t="e">
        <v>#N/A</v>
      </c>
      <c r="T132" s="57" t="e">
        <v>#N/A</v>
      </c>
      <c r="U132" s="57" t="e">
        <v>#N/A</v>
      </c>
      <c r="V132" s="57" t="e">
        <v>#N/A</v>
      </c>
      <c r="W132" s="57" t="e">
        <v>#N/A</v>
      </c>
      <c r="X132" s="57" t="e">
        <v>#N/A</v>
      </c>
      <c r="Y132" s="57" t="e">
        <v>#N/A</v>
      </c>
      <c r="Z132" s="57" t="e">
        <v>#N/A</v>
      </c>
      <c r="AA132" s="57" t="e">
        <v>#N/A</v>
      </c>
      <c r="AB132" s="57" t="e">
        <v>#N/A</v>
      </c>
      <c r="AC132" s="57" t="e">
        <v>#N/A</v>
      </c>
      <c r="AD132" s="57" t="e">
        <v>#N/A</v>
      </c>
      <c r="AE132" s="57" t="e">
        <v>#N/A</v>
      </c>
      <c r="AF132" s="57" t="e">
        <v>#N/A</v>
      </c>
      <c r="AG132" s="57" t="e">
        <v>#N/A</v>
      </c>
      <c r="AH132" s="57" t="e">
        <v>#N/A</v>
      </c>
      <c r="AI132" s="57" t="e">
        <v>#N/A</v>
      </c>
      <c r="AJ132" s="57" t="e">
        <v>#N/A</v>
      </c>
      <c r="AK132" s="58" t="e">
        <v>#N/A</v>
      </c>
    </row>
    <row r="133" spans="5:37">
      <c r="F133" s="55" t="s">
        <v>96</v>
      </c>
      <c r="G133" s="56">
        <v>763</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97</v>
      </c>
      <c r="G134" s="56">
        <v>733</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98</v>
      </c>
      <c r="G135" s="56">
        <f>691</f>
        <v>691</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99</v>
      </c>
      <c r="G136" s="56">
        <v>669</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100</v>
      </c>
      <c r="G137" s="56">
        <v>630</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101</v>
      </c>
      <c r="G138" s="56">
        <v>613</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55" t="s">
        <v>102</v>
      </c>
      <c r="G139" s="56">
        <f>596-18-1</f>
        <v>577</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89" t="s">
        <v>103</v>
      </c>
      <c r="G140" s="56">
        <v>536</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89" t="s">
        <v>92</v>
      </c>
      <c r="G141" s="56" t="e">
        <v>#N/A</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c r="F142" s="55" t="s">
        <v>93</v>
      </c>
      <c r="G142" s="56" t="e">
        <v>#N/A</v>
      </c>
      <c r="H142" s="57" t="e">
        <v>#N/A</v>
      </c>
      <c r="I142" s="57" t="e">
        <v>#N/A</v>
      </c>
      <c r="J142" s="57" t="e">
        <v>#N/A</v>
      </c>
      <c r="K142" s="57" t="e">
        <v>#N/A</v>
      </c>
      <c r="L142" s="57" t="e">
        <v>#N/A</v>
      </c>
      <c r="M142" s="57" t="e">
        <v>#N/A</v>
      </c>
      <c r="N142" s="57" t="e">
        <v>#N/A</v>
      </c>
      <c r="O142" s="57" t="e">
        <v>#N/A</v>
      </c>
      <c r="P142" s="57" t="e">
        <v>#N/A</v>
      </c>
      <c r="Q142" s="57" t="e">
        <v>#N/A</v>
      </c>
      <c r="R142" s="57" t="e">
        <v>#N/A</v>
      </c>
      <c r="S142" s="57" t="e">
        <v>#N/A</v>
      </c>
      <c r="T142" s="57" t="e">
        <v>#N/A</v>
      </c>
      <c r="U142" s="57" t="e">
        <v>#N/A</v>
      </c>
      <c r="V142" s="57" t="e">
        <v>#N/A</v>
      </c>
      <c r="W142" s="57" t="e">
        <v>#N/A</v>
      </c>
      <c r="X142" s="57" t="e">
        <v>#N/A</v>
      </c>
      <c r="Y142" s="57" t="e">
        <v>#N/A</v>
      </c>
      <c r="Z142" s="57" t="e">
        <v>#N/A</v>
      </c>
      <c r="AA142" s="57" t="e">
        <v>#N/A</v>
      </c>
      <c r="AB142" s="57" t="e">
        <v>#N/A</v>
      </c>
      <c r="AC142" s="57" t="e">
        <v>#N/A</v>
      </c>
      <c r="AD142" s="57" t="e">
        <v>#N/A</v>
      </c>
      <c r="AE142" s="57" t="e">
        <v>#N/A</v>
      </c>
      <c r="AF142" s="57" t="e">
        <v>#N/A</v>
      </c>
      <c r="AG142" s="57" t="e">
        <v>#N/A</v>
      </c>
      <c r="AH142" s="57" t="e">
        <v>#N/A</v>
      </c>
      <c r="AI142" s="57" t="e">
        <v>#N/A</v>
      </c>
      <c r="AJ142" s="57" t="e">
        <v>#N/A</v>
      </c>
      <c r="AK142" s="58" t="e">
        <v>#N/A</v>
      </c>
    </row>
    <row r="143" spans="5:37" ht="19.5" thickBot="1">
      <c r="F143" s="97" t="s">
        <v>94</v>
      </c>
      <c r="G143" s="51" t="e">
        <v>#N/A</v>
      </c>
      <c r="H143" s="90" t="e">
        <v>#N/A</v>
      </c>
      <c r="I143" s="90" t="e">
        <v>#N/A</v>
      </c>
      <c r="J143" s="90" t="e">
        <v>#N/A</v>
      </c>
      <c r="K143" s="90" t="e">
        <v>#N/A</v>
      </c>
      <c r="L143" s="90" t="e">
        <v>#N/A</v>
      </c>
      <c r="M143" s="90" t="e">
        <v>#N/A</v>
      </c>
      <c r="N143" s="90" t="e">
        <v>#N/A</v>
      </c>
      <c r="O143" s="90" t="e">
        <v>#N/A</v>
      </c>
      <c r="P143" s="90" t="e">
        <v>#N/A</v>
      </c>
      <c r="Q143" s="90" t="e">
        <v>#N/A</v>
      </c>
      <c r="R143" s="90" t="e">
        <v>#N/A</v>
      </c>
      <c r="S143" s="90" t="e">
        <v>#N/A</v>
      </c>
      <c r="T143" s="90" t="e">
        <v>#N/A</v>
      </c>
      <c r="U143" s="90" t="e">
        <v>#N/A</v>
      </c>
      <c r="V143" s="90" t="e">
        <v>#N/A</v>
      </c>
      <c r="W143" s="90" t="e">
        <v>#N/A</v>
      </c>
      <c r="X143" s="90" t="e">
        <v>#N/A</v>
      </c>
      <c r="Y143" s="90" t="e">
        <v>#N/A</v>
      </c>
      <c r="Z143" s="90" t="e">
        <v>#N/A</v>
      </c>
      <c r="AA143" s="90" t="e">
        <v>#N/A</v>
      </c>
      <c r="AB143" s="90" t="e">
        <v>#N/A</v>
      </c>
      <c r="AC143" s="90" t="e">
        <v>#N/A</v>
      </c>
      <c r="AD143" s="90" t="e">
        <v>#N/A</v>
      </c>
      <c r="AE143" s="90" t="e">
        <v>#N/A</v>
      </c>
      <c r="AF143" s="90" t="e">
        <v>#N/A</v>
      </c>
      <c r="AG143" s="90" t="e">
        <v>#N/A</v>
      </c>
      <c r="AH143" s="90" t="e">
        <v>#N/A</v>
      </c>
      <c r="AI143" s="90" t="e">
        <v>#N/A</v>
      </c>
      <c r="AJ143" s="90" t="e">
        <v>#N/A</v>
      </c>
      <c r="AK143" s="52" t="e">
        <v>#N/A</v>
      </c>
    </row>
    <row r="144" spans="5:37">
      <c r="F144" s="59" t="s">
        <v>104</v>
      </c>
      <c r="G144" s="46">
        <f t="shared" ref="G144:AK144" si="36">G80</f>
        <v>-23</v>
      </c>
      <c r="H144" s="47">
        <f>H80</f>
        <v>-10</v>
      </c>
      <c r="I144" s="47">
        <f t="shared" si="36"/>
        <v>3</v>
      </c>
      <c r="J144" s="47">
        <f t="shared" si="36"/>
        <v>16</v>
      </c>
      <c r="K144" s="47">
        <f t="shared" si="36"/>
        <v>29</v>
      </c>
      <c r="L144" s="47">
        <f t="shared" si="36"/>
        <v>42</v>
      </c>
      <c r="M144" s="47">
        <f t="shared" si="36"/>
        <v>55</v>
      </c>
      <c r="N144" s="47">
        <f t="shared" si="36"/>
        <v>68</v>
      </c>
      <c r="O144" s="47">
        <f t="shared" si="36"/>
        <v>81</v>
      </c>
      <c r="P144" s="47">
        <f t="shared" si="36"/>
        <v>94</v>
      </c>
      <c r="Q144" s="47">
        <f t="shared" si="36"/>
        <v>107</v>
      </c>
      <c r="R144" s="47">
        <f t="shared" si="36"/>
        <v>120</v>
      </c>
      <c r="S144" s="47">
        <f t="shared" si="36"/>
        <v>133</v>
      </c>
      <c r="T144" s="47">
        <f t="shared" si="36"/>
        <v>146</v>
      </c>
      <c r="U144" s="47">
        <f t="shared" si="36"/>
        <v>159</v>
      </c>
      <c r="V144" s="47">
        <f t="shared" si="36"/>
        <v>172</v>
      </c>
      <c r="W144" s="47">
        <f t="shared" si="36"/>
        <v>185</v>
      </c>
      <c r="X144" s="47">
        <f t="shared" si="36"/>
        <v>198</v>
      </c>
      <c r="Y144" s="47">
        <f t="shared" si="36"/>
        <v>211</v>
      </c>
      <c r="Z144" s="47">
        <f t="shared" si="36"/>
        <v>224</v>
      </c>
      <c r="AA144" s="47">
        <f t="shared" si="36"/>
        <v>237</v>
      </c>
      <c r="AB144" s="47">
        <f t="shared" si="36"/>
        <v>250</v>
      </c>
      <c r="AC144" s="47">
        <f t="shared" si="36"/>
        <v>263</v>
      </c>
      <c r="AD144" s="47">
        <f t="shared" si="36"/>
        <v>276</v>
      </c>
      <c r="AE144" s="47">
        <f t="shared" si="36"/>
        <v>289</v>
      </c>
      <c r="AF144" s="47">
        <f t="shared" si="36"/>
        <v>302</v>
      </c>
      <c r="AG144" s="47">
        <f t="shared" si="36"/>
        <v>315</v>
      </c>
      <c r="AH144" s="47">
        <f t="shared" si="36"/>
        <v>328</v>
      </c>
      <c r="AI144" s="47">
        <f t="shared" si="36"/>
        <v>0</v>
      </c>
      <c r="AJ144" s="47">
        <f t="shared" si="36"/>
        <v>0</v>
      </c>
      <c r="AK144" s="91">
        <f t="shared" si="36"/>
        <v>0</v>
      </c>
    </row>
    <row r="145" spans="6:37" ht="19.5" thickBot="1">
      <c r="F145" s="61" t="s">
        <v>105</v>
      </c>
      <c r="G145" s="45">
        <f>G144-G140</f>
        <v>-559</v>
      </c>
      <c r="H145" s="41" t="e">
        <f>H144-H140</f>
        <v>#N/A</v>
      </c>
      <c r="I145" s="41" t="e">
        <f t="shared" ref="I145:AK145" si="37">I144-I140</f>
        <v>#N/A</v>
      </c>
      <c r="J145" s="41" t="e">
        <f t="shared" si="37"/>
        <v>#N/A</v>
      </c>
      <c r="K145" s="41" t="e">
        <f t="shared" si="37"/>
        <v>#N/A</v>
      </c>
      <c r="L145" s="41" t="e">
        <f t="shared" si="37"/>
        <v>#N/A</v>
      </c>
      <c r="M145" s="41" t="e">
        <f t="shared" si="37"/>
        <v>#N/A</v>
      </c>
      <c r="N145" s="41" t="e">
        <f t="shared" si="37"/>
        <v>#N/A</v>
      </c>
      <c r="O145" s="41" t="e">
        <f t="shared" si="37"/>
        <v>#N/A</v>
      </c>
      <c r="P145" s="41" t="e">
        <f t="shared" si="37"/>
        <v>#N/A</v>
      </c>
      <c r="Q145" s="41" t="e">
        <f t="shared" si="37"/>
        <v>#N/A</v>
      </c>
      <c r="R145" s="41" t="e">
        <f t="shared" si="37"/>
        <v>#N/A</v>
      </c>
      <c r="S145" s="41" t="e">
        <f t="shared" si="37"/>
        <v>#N/A</v>
      </c>
      <c r="T145" s="41" t="e">
        <f t="shared" si="37"/>
        <v>#N/A</v>
      </c>
      <c r="U145" s="41" t="e">
        <f t="shared" si="37"/>
        <v>#N/A</v>
      </c>
      <c r="V145" s="41" t="e">
        <f t="shared" si="37"/>
        <v>#N/A</v>
      </c>
      <c r="W145" s="41" t="e">
        <f t="shared" si="37"/>
        <v>#N/A</v>
      </c>
      <c r="X145" s="41" t="e">
        <f t="shared" si="37"/>
        <v>#N/A</v>
      </c>
      <c r="Y145" s="41" t="e">
        <f t="shared" si="37"/>
        <v>#N/A</v>
      </c>
      <c r="Z145" s="41" t="e">
        <f t="shared" si="37"/>
        <v>#N/A</v>
      </c>
      <c r="AA145" s="41" t="e">
        <f t="shared" si="37"/>
        <v>#N/A</v>
      </c>
      <c r="AB145" s="41" t="e">
        <f t="shared" si="37"/>
        <v>#N/A</v>
      </c>
      <c r="AC145" s="41" t="e">
        <f t="shared" si="37"/>
        <v>#N/A</v>
      </c>
      <c r="AD145" s="41" t="e">
        <f t="shared" si="37"/>
        <v>#N/A</v>
      </c>
      <c r="AE145" s="41" t="e">
        <f t="shared" si="37"/>
        <v>#N/A</v>
      </c>
      <c r="AF145" s="41" t="e">
        <f t="shared" si="37"/>
        <v>#N/A</v>
      </c>
      <c r="AG145" s="41" t="e">
        <f t="shared" si="37"/>
        <v>#N/A</v>
      </c>
      <c r="AH145" s="41" t="e">
        <f t="shared" si="37"/>
        <v>#N/A</v>
      </c>
      <c r="AI145" s="41" t="e">
        <f t="shared" si="37"/>
        <v>#N/A</v>
      </c>
      <c r="AJ145" s="41" t="e">
        <f t="shared" si="37"/>
        <v>#N/A</v>
      </c>
      <c r="AK145" s="42" t="e">
        <f t="shared" si="37"/>
        <v>#N/A</v>
      </c>
    </row>
    <row r="151" spans="6:37"/>
  </sheetData>
  <mergeCells count="39">
    <mergeCell ref="B1:E1"/>
    <mergeCell ref="A2:A15"/>
    <mergeCell ref="B2:B3"/>
    <mergeCell ref="B4:B8"/>
    <mergeCell ref="B9:D9"/>
    <mergeCell ref="B10:B14"/>
    <mergeCell ref="B15:D15"/>
    <mergeCell ref="C2:C3"/>
    <mergeCell ref="C4:C8"/>
    <mergeCell ref="C10:C14"/>
    <mergeCell ref="A81:A82"/>
    <mergeCell ref="C16:C17"/>
    <mergeCell ref="D16:D17"/>
    <mergeCell ref="C18:C21"/>
    <mergeCell ref="D18:D20"/>
    <mergeCell ref="C22:C23"/>
    <mergeCell ref="C24:C31"/>
    <mergeCell ref="C52:C54"/>
    <mergeCell ref="B74:B77"/>
    <mergeCell ref="C74:C77"/>
    <mergeCell ref="C32:C33"/>
    <mergeCell ref="B63:B73"/>
    <mergeCell ref="B52:B54"/>
    <mergeCell ref="B38:B48"/>
    <mergeCell ref="B16:B31"/>
    <mergeCell ref="A60:A80"/>
    <mergeCell ref="A16:A59"/>
    <mergeCell ref="B34:B36"/>
    <mergeCell ref="C34:C36"/>
    <mergeCell ref="D34:D36"/>
    <mergeCell ref="C63:C73"/>
    <mergeCell ref="D72:D73"/>
    <mergeCell ref="D24:D29"/>
    <mergeCell ref="D43:D46"/>
    <mergeCell ref="B56:C56"/>
    <mergeCell ref="B32:B33"/>
    <mergeCell ref="C39:C40"/>
    <mergeCell ref="C41:C42"/>
    <mergeCell ref="C43:C48"/>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2025-12-21T16:53:29Z</dcterms:modified>
</cp:coreProperties>
</file>