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hidePivotFieldList="1"/>
  <mc:AlternateContent xmlns:mc="http://schemas.openxmlformats.org/markup-compatibility/2006">
    <mc:Choice Requires="x15">
      <x15ac:absPath xmlns:x15ac="http://schemas.microsoft.com/office/spreadsheetml/2010/11/ac" url="E:\Users\Bert\Documents\Refocus\Assignments\port\"/>
    </mc:Choice>
  </mc:AlternateContent>
  <xr:revisionPtr revIDLastSave="0" documentId="13_ncr:1_{F0A8EDD4-4A0E-4683-B119-EA278DDC3860}" xr6:coauthVersionLast="47" xr6:coauthVersionMax="47" xr10:uidLastSave="{00000000-0000-0000-0000-000000000000}"/>
  <bookViews>
    <workbookView xWindow="-120" yWindow="-120" windowWidth="29040" windowHeight="15990" xr2:uid="{00000000-000D-0000-FFFF-FFFF00000000}"/>
  </bookViews>
  <sheets>
    <sheet name="Dashboard" sheetId="7" r:id="rId1"/>
    <sheet name="Analysis and Recommendations" sheetId="8" r:id="rId2"/>
    <sheet name="Pivot Tables" sheetId="6" r:id="rId3"/>
    <sheet name="Data" sheetId="2" r:id="rId4"/>
    <sheet name="Reference Table" sheetId="3" r:id="rId5"/>
  </sheets>
  <definedNames>
    <definedName name="Slicer_Region">#N/A</definedName>
  </definedNames>
  <calcPr calcId="181029"/>
  <pivotCaches>
    <pivotCache cacheId="0" r:id="rId6"/>
  </pivotCaches>
  <extLs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 uri="GoogleSheetsCustomDataVersion1">
      <go:sheetsCustomData xmlns:go="http://customooxmlschemas.google.com/" r:id="rId8" roundtripDataSignature="AMtx7mgyStcwnmCPnoG6xjotlZeTRexKjg=="/>
    </ext>
  </extLst>
</workbook>
</file>

<file path=xl/calcChain.xml><?xml version="1.0" encoding="utf-8"?>
<calcChain xmlns="http://schemas.openxmlformats.org/spreadsheetml/2006/main">
  <c r="J144" i="2" l="1"/>
  <c r="J2" i="2"/>
  <c r="J3" i="2"/>
  <c r="J4" i="2"/>
  <c r="J5" i="2"/>
  <c r="J6" i="2"/>
  <c r="J7" i="2"/>
  <c r="J8" i="2"/>
  <c r="J9" i="2"/>
  <c r="J10" i="2"/>
  <c r="J11" i="2"/>
  <c r="J12" i="2"/>
  <c r="J13" i="2"/>
  <c r="J14" i="2"/>
  <c r="J15" i="2"/>
  <c r="J16" i="2"/>
  <c r="J17" i="2"/>
  <c r="J18" i="2"/>
  <c r="J19" i="2"/>
  <c r="J20" i="2"/>
  <c r="J21" i="2"/>
  <c r="J22" i="2"/>
  <c r="J23" i="2"/>
  <c r="J24" i="2"/>
  <c r="J25" i="2"/>
  <c r="J26" i="2"/>
  <c r="J27" i="2"/>
  <c r="J28" i="2"/>
  <c r="J29" i="2"/>
  <c r="J30" i="2"/>
  <c r="J31" i="2"/>
  <c r="J32" i="2"/>
  <c r="J33" i="2"/>
  <c r="J34" i="2"/>
  <c r="J35" i="2"/>
  <c r="J36" i="2"/>
  <c r="J37" i="2"/>
  <c r="J38" i="2"/>
  <c r="J39" i="2"/>
  <c r="J40" i="2"/>
  <c r="J41" i="2"/>
  <c r="J42" i="2"/>
  <c r="J43" i="2"/>
  <c r="J44" i="2"/>
  <c r="J45" i="2"/>
  <c r="J46" i="2"/>
  <c r="J47" i="2"/>
  <c r="J48" i="2"/>
  <c r="J49" i="2"/>
  <c r="J50" i="2"/>
  <c r="J51" i="2"/>
  <c r="J52" i="2"/>
  <c r="J53" i="2"/>
  <c r="J54" i="2"/>
  <c r="J55" i="2"/>
  <c r="J56" i="2"/>
  <c r="J57" i="2"/>
  <c r="J58" i="2"/>
  <c r="J59" i="2"/>
  <c r="J60" i="2"/>
  <c r="J61" i="2"/>
  <c r="J62" i="2"/>
  <c r="J63" i="2"/>
  <c r="J64" i="2"/>
  <c r="J65" i="2"/>
  <c r="J66" i="2"/>
  <c r="J67" i="2"/>
  <c r="J68" i="2"/>
  <c r="J69" i="2"/>
  <c r="J70" i="2"/>
  <c r="J71" i="2"/>
  <c r="J72" i="2"/>
  <c r="J73" i="2"/>
  <c r="J74" i="2"/>
  <c r="J75" i="2"/>
  <c r="J76" i="2"/>
  <c r="J77" i="2"/>
  <c r="J78" i="2"/>
  <c r="J79" i="2"/>
  <c r="J80" i="2"/>
  <c r="J81" i="2"/>
  <c r="J82" i="2"/>
  <c r="J83" i="2"/>
  <c r="J84" i="2"/>
  <c r="J85" i="2"/>
  <c r="J86" i="2"/>
  <c r="J87" i="2"/>
  <c r="J88" i="2"/>
  <c r="J89" i="2"/>
  <c r="J90" i="2"/>
  <c r="J91" i="2"/>
  <c r="J92" i="2"/>
  <c r="J93" i="2"/>
  <c r="J94" i="2"/>
  <c r="J95" i="2"/>
  <c r="J96" i="2"/>
  <c r="J97" i="2"/>
  <c r="J98" i="2"/>
  <c r="J99" i="2"/>
  <c r="J100" i="2"/>
  <c r="J101" i="2"/>
  <c r="J102" i="2"/>
  <c r="J103" i="2"/>
  <c r="J104" i="2"/>
  <c r="J105" i="2"/>
  <c r="J106" i="2"/>
  <c r="J107" i="2"/>
  <c r="J108" i="2"/>
  <c r="J109" i="2"/>
  <c r="J110" i="2"/>
  <c r="J111" i="2"/>
  <c r="J112" i="2"/>
  <c r="J113" i="2"/>
  <c r="J114" i="2"/>
  <c r="J115" i="2"/>
  <c r="J116" i="2"/>
  <c r="J117" i="2"/>
  <c r="J118" i="2"/>
  <c r="J119" i="2"/>
  <c r="J120" i="2"/>
  <c r="J121" i="2"/>
  <c r="J122" i="2"/>
  <c r="J123" i="2"/>
  <c r="J124" i="2"/>
  <c r="J125" i="2"/>
  <c r="J126" i="2"/>
  <c r="J127" i="2"/>
  <c r="J128" i="2"/>
  <c r="J129" i="2"/>
  <c r="J130" i="2"/>
  <c r="J131" i="2"/>
  <c r="J132" i="2"/>
  <c r="J133" i="2"/>
  <c r="J134" i="2"/>
  <c r="J135" i="2"/>
  <c r="J136" i="2"/>
  <c r="J137" i="2"/>
  <c r="J138" i="2"/>
  <c r="J139" i="2"/>
  <c r="J140" i="2"/>
  <c r="J141" i="2"/>
  <c r="J142" i="2"/>
  <c r="J143" i="2"/>
  <c r="J145" i="2"/>
  <c r="J146" i="2"/>
  <c r="J147" i="2"/>
  <c r="J148" i="2"/>
  <c r="J149" i="2"/>
  <c r="J150" i="2"/>
  <c r="J151" i="2"/>
  <c r="J152" i="2"/>
  <c r="J153" i="2"/>
  <c r="J154" i="2"/>
  <c r="J155" i="2"/>
  <c r="J156" i="2"/>
  <c r="J157" i="2"/>
  <c r="J158" i="2"/>
  <c r="J159" i="2"/>
  <c r="J160" i="2"/>
  <c r="J161" i="2"/>
  <c r="J162" i="2"/>
  <c r="J163" i="2"/>
  <c r="J164" i="2"/>
  <c r="J165" i="2"/>
  <c r="J166" i="2"/>
  <c r="J167" i="2"/>
  <c r="J168" i="2"/>
  <c r="J169" i="2"/>
  <c r="J170" i="2"/>
  <c r="J171" i="2"/>
  <c r="J172" i="2"/>
  <c r="B3" i="2" l="1"/>
  <c r="C3" i="2" s="1"/>
  <c r="B4" i="2"/>
  <c r="C4" i="2" s="1"/>
  <c r="B5" i="2"/>
  <c r="C5" i="2" s="1"/>
  <c r="B6" i="2"/>
  <c r="C6" i="2" s="1"/>
  <c r="B7" i="2"/>
  <c r="C7" i="2" s="1"/>
  <c r="B8" i="2"/>
  <c r="C8" i="2" s="1"/>
  <c r="B9" i="2"/>
  <c r="C9" i="2" s="1"/>
  <c r="B10" i="2"/>
  <c r="D10" i="2" s="1"/>
  <c r="B11" i="2"/>
  <c r="C11" i="2" s="1"/>
  <c r="B12" i="2"/>
  <c r="C12" i="2" s="1"/>
  <c r="B13" i="2"/>
  <c r="C13" i="2" s="1"/>
  <c r="B14" i="2"/>
  <c r="C14" i="2" s="1"/>
  <c r="B15" i="2"/>
  <c r="C15" i="2" s="1"/>
  <c r="B16" i="2"/>
  <c r="C16" i="2" s="1"/>
  <c r="B17" i="2"/>
  <c r="C17" i="2" s="1"/>
  <c r="B18" i="2"/>
  <c r="C18" i="2" s="1"/>
  <c r="B19" i="2"/>
  <c r="C19" i="2" s="1"/>
  <c r="B20" i="2"/>
  <c r="C20" i="2" s="1"/>
  <c r="B21" i="2"/>
  <c r="C21" i="2" s="1"/>
  <c r="B22" i="2"/>
  <c r="C22" i="2" s="1"/>
  <c r="B23" i="2"/>
  <c r="C23" i="2" s="1"/>
  <c r="B24" i="2"/>
  <c r="C24" i="2" s="1"/>
  <c r="B25" i="2"/>
  <c r="C25" i="2" s="1"/>
  <c r="B26" i="2"/>
  <c r="C26" i="2" s="1"/>
  <c r="B27" i="2"/>
  <c r="C27" i="2" s="1"/>
  <c r="B28" i="2"/>
  <c r="C28" i="2" s="1"/>
  <c r="B29" i="2"/>
  <c r="C29" i="2" s="1"/>
  <c r="B30" i="2"/>
  <c r="C30" i="2" s="1"/>
  <c r="B31" i="2"/>
  <c r="C31" i="2" s="1"/>
  <c r="B32" i="2"/>
  <c r="C32" i="2" s="1"/>
  <c r="B33" i="2"/>
  <c r="C33" i="2" s="1"/>
  <c r="B34" i="2"/>
  <c r="C34" i="2" s="1"/>
  <c r="B35" i="2"/>
  <c r="C35" i="2" s="1"/>
  <c r="B36" i="2"/>
  <c r="C36" i="2" s="1"/>
  <c r="B37" i="2"/>
  <c r="C37" i="2" s="1"/>
  <c r="B38" i="2"/>
  <c r="C38" i="2" s="1"/>
  <c r="B39" i="2"/>
  <c r="C39" i="2" s="1"/>
  <c r="B40" i="2"/>
  <c r="C40" i="2" s="1"/>
  <c r="B41" i="2"/>
  <c r="C41" i="2" s="1"/>
  <c r="B42" i="2"/>
  <c r="C42" i="2" s="1"/>
  <c r="B43" i="2"/>
  <c r="C43" i="2" s="1"/>
  <c r="B44" i="2"/>
  <c r="C44" i="2" s="1"/>
  <c r="B45" i="2"/>
  <c r="C45" i="2" s="1"/>
  <c r="B46" i="2"/>
  <c r="C46" i="2" s="1"/>
  <c r="B47" i="2"/>
  <c r="C47" i="2" s="1"/>
  <c r="B48" i="2"/>
  <c r="C48" i="2" s="1"/>
  <c r="B49" i="2"/>
  <c r="C49" i="2" s="1"/>
  <c r="B50" i="2"/>
  <c r="C50" i="2" s="1"/>
  <c r="B51" i="2"/>
  <c r="C51" i="2" s="1"/>
  <c r="B52" i="2"/>
  <c r="C52" i="2" s="1"/>
  <c r="B53" i="2"/>
  <c r="C53" i="2" s="1"/>
  <c r="B54" i="2"/>
  <c r="C54" i="2" s="1"/>
  <c r="B55" i="2"/>
  <c r="C55" i="2" s="1"/>
  <c r="B56" i="2"/>
  <c r="C56" i="2" s="1"/>
  <c r="B57" i="2"/>
  <c r="C57" i="2" s="1"/>
  <c r="B58" i="2"/>
  <c r="C58" i="2" s="1"/>
  <c r="B59" i="2"/>
  <c r="C59" i="2" s="1"/>
  <c r="B60" i="2"/>
  <c r="C60" i="2" s="1"/>
  <c r="B61" i="2"/>
  <c r="C61" i="2" s="1"/>
  <c r="B62" i="2"/>
  <c r="C62" i="2" s="1"/>
  <c r="B63" i="2"/>
  <c r="C63" i="2" s="1"/>
  <c r="B64" i="2"/>
  <c r="C64" i="2" s="1"/>
  <c r="B65" i="2"/>
  <c r="C65" i="2" s="1"/>
  <c r="B66" i="2"/>
  <c r="C66" i="2" s="1"/>
  <c r="B67" i="2"/>
  <c r="C67" i="2" s="1"/>
  <c r="B68" i="2"/>
  <c r="C68" i="2" s="1"/>
  <c r="B69" i="2"/>
  <c r="C69" i="2" s="1"/>
  <c r="B70" i="2"/>
  <c r="C70" i="2" s="1"/>
  <c r="B71" i="2"/>
  <c r="C71" i="2" s="1"/>
  <c r="B72" i="2"/>
  <c r="C72" i="2" s="1"/>
  <c r="B73" i="2"/>
  <c r="C73" i="2" s="1"/>
  <c r="B74" i="2"/>
  <c r="C74" i="2" s="1"/>
  <c r="B75" i="2"/>
  <c r="C75" i="2" s="1"/>
  <c r="B76" i="2"/>
  <c r="C76" i="2" s="1"/>
  <c r="B77" i="2"/>
  <c r="C77" i="2" s="1"/>
  <c r="B78" i="2"/>
  <c r="C78" i="2" s="1"/>
  <c r="B79" i="2"/>
  <c r="C79" i="2" s="1"/>
  <c r="B80" i="2"/>
  <c r="C80" i="2" s="1"/>
  <c r="B81" i="2"/>
  <c r="C81" i="2" s="1"/>
  <c r="B82" i="2"/>
  <c r="C82" i="2" s="1"/>
  <c r="B83" i="2"/>
  <c r="C83" i="2" s="1"/>
  <c r="B84" i="2"/>
  <c r="C84" i="2" s="1"/>
  <c r="B85" i="2"/>
  <c r="C85" i="2" s="1"/>
  <c r="B86" i="2"/>
  <c r="C86" i="2" s="1"/>
  <c r="B87" i="2"/>
  <c r="C87" i="2" s="1"/>
  <c r="B88" i="2"/>
  <c r="C88" i="2" s="1"/>
  <c r="B89" i="2"/>
  <c r="C89" i="2" s="1"/>
  <c r="B90" i="2"/>
  <c r="C90" i="2" s="1"/>
  <c r="B91" i="2"/>
  <c r="C91" i="2" s="1"/>
  <c r="B92" i="2"/>
  <c r="C92" i="2" s="1"/>
  <c r="B93" i="2"/>
  <c r="C93" i="2" s="1"/>
  <c r="B94" i="2"/>
  <c r="C94" i="2" s="1"/>
  <c r="B95" i="2"/>
  <c r="C95" i="2" s="1"/>
  <c r="B96" i="2"/>
  <c r="C96" i="2" s="1"/>
  <c r="B97" i="2"/>
  <c r="C97" i="2" s="1"/>
  <c r="B98" i="2"/>
  <c r="C98" i="2" s="1"/>
  <c r="B99" i="2"/>
  <c r="C99" i="2" s="1"/>
  <c r="B100" i="2"/>
  <c r="C100" i="2" s="1"/>
  <c r="B101" i="2"/>
  <c r="C101" i="2" s="1"/>
  <c r="B102" i="2"/>
  <c r="C102" i="2" s="1"/>
  <c r="B103" i="2"/>
  <c r="C103" i="2" s="1"/>
  <c r="B104" i="2"/>
  <c r="C104" i="2" s="1"/>
  <c r="B105" i="2"/>
  <c r="C105" i="2" s="1"/>
  <c r="B106" i="2"/>
  <c r="C106" i="2" s="1"/>
  <c r="B107" i="2"/>
  <c r="C107" i="2" s="1"/>
  <c r="B108" i="2"/>
  <c r="C108" i="2" s="1"/>
  <c r="B109" i="2"/>
  <c r="C109" i="2" s="1"/>
  <c r="B110" i="2"/>
  <c r="C110" i="2" s="1"/>
  <c r="B111" i="2"/>
  <c r="C111" i="2" s="1"/>
  <c r="B112" i="2"/>
  <c r="C112" i="2" s="1"/>
  <c r="B113" i="2"/>
  <c r="C113" i="2" s="1"/>
  <c r="B114" i="2"/>
  <c r="C114" i="2" s="1"/>
  <c r="B115" i="2"/>
  <c r="C115" i="2" s="1"/>
  <c r="B116" i="2"/>
  <c r="C116" i="2" s="1"/>
  <c r="B117" i="2"/>
  <c r="C117" i="2" s="1"/>
  <c r="B118" i="2"/>
  <c r="C118" i="2" s="1"/>
  <c r="B119" i="2"/>
  <c r="C119" i="2" s="1"/>
  <c r="B120" i="2"/>
  <c r="C120" i="2" s="1"/>
  <c r="B121" i="2"/>
  <c r="C121" i="2" s="1"/>
  <c r="B122" i="2"/>
  <c r="C122" i="2" s="1"/>
  <c r="B123" i="2"/>
  <c r="C123" i="2" s="1"/>
  <c r="B124" i="2"/>
  <c r="C124" i="2" s="1"/>
  <c r="B125" i="2"/>
  <c r="C125" i="2" s="1"/>
  <c r="B126" i="2"/>
  <c r="C126" i="2" s="1"/>
  <c r="B127" i="2"/>
  <c r="C127" i="2" s="1"/>
  <c r="B128" i="2"/>
  <c r="C128" i="2" s="1"/>
  <c r="B129" i="2"/>
  <c r="C129" i="2" s="1"/>
  <c r="B130" i="2"/>
  <c r="C130" i="2" s="1"/>
  <c r="B131" i="2"/>
  <c r="C131" i="2" s="1"/>
  <c r="B132" i="2"/>
  <c r="C132" i="2" s="1"/>
  <c r="B133" i="2"/>
  <c r="C133" i="2" s="1"/>
  <c r="B134" i="2"/>
  <c r="C134" i="2" s="1"/>
  <c r="B135" i="2"/>
  <c r="C135" i="2" s="1"/>
  <c r="B136" i="2"/>
  <c r="C136" i="2" s="1"/>
  <c r="B137" i="2"/>
  <c r="C137" i="2" s="1"/>
  <c r="B138" i="2"/>
  <c r="C138" i="2" s="1"/>
  <c r="B139" i="2"/>
  <c r="C139" i="2" s="1"/>
  <c r="B140" i="2"/>
  <c r="C140" i="2" s="1"/>
  <c r="B141" i="2"/>
  <c r="C141" i="2" s="1"/>
  <c r="B142" i="2"/>
  <c r="C142" i="2" s="1"/>
  <c r="B143" i="2"/>
  <c r="C143" i="2" s="1"/>
  <c r="B144" i="2"/>
  <c r="C144" i="2" s="1"/>
  <c r="B145" i="2"/>
  <c r="C145" i="2" s="1"/>
  <c r="B146" i="2"/>
  <c r="C146" i="2" s="1"/>
  <c r="B147" i="2"/>
  <c r="C147" i="2" s="1"/>
  <c r="B148" i="2"/>
  <c r="C148" i="2" s="1"/>
  <c r="B149" i="2"/>
  <c r="C149" i="2" s="1"/>
  <c r="B150" i="2"/>
  <c r="C150" i="2" s="1"/>
  <c r="B151" i="2"/>
  <c r="C151" i="2" s="1"/>
  <c r="B152" i="2"/>
  <c r="C152" i="2" s="1"/>
  <c r="B153" i="2"/>
  <c r="C153" i="2" s="1"/>
  <c r="B154" i="2"/>
  <c r="C154" i="2" s="1"/>
  <c r="B155" i="2"/>
  <c r="C155" i="2" s="1"/>
  <c r="B156" i="2"/>
  <c r="C156" i="2" s="1"/>
  <c r="B157" i="2"/>
  <c r="C157" i="2" s="1"/>
  <c r="B158" i="2"/>
  <c r="C158" i="2" s="1"/>
  <c r="B159" i="2"/>
  <c r="C159" i="2" s="1"/>
  <c r="B160" i="2"/>
  <c r="C160" i="2" s="1"/>
  <c r="B161" i="2"/>
  <c r="C161" i="2" s="1"/>
  <c r="B162" i="2"/>
  <c r="C162" i="2" s="1"/>
  <c r="B163" i="2"/>
  <c r="C163" i="2" s="1"/>
  <c r="B164" i="2"/>
  <c r="C164" i="2" s="1"/>
  <c r="B165" i="2"/>
  <c r="C165" i="2" s="1"/>
  <c r="B166" i="2"/>
  <c r="C166" i="2" s="1"/>
  <c r="B167" i="2"/>
  <c r="C167" i="2" s="1"/>
  <c r="B168" i="2"/>
  <c r="C168" i="2" s="1"/>
  <c r="B169" i="2"/>
  <c r="C169" i="2" s="1"/>
  <c r="B170" i="2"/>
  <c r="C170" i="2" s="1"/>
  <c r="B171" i="2"/>
  <c r="C171" i="2" s="1"/>
  <c r="B172" i="2"/>
  <c r="C172" i="2" s="1"/>
  <c r="B2" i="2"/>
  <c r="C2" i="2" s="1"/>
  <c r="D19" i="2" l="1"/>
  <c r="E19" i="2" s="1"/>
  <c r="D17" i="2"/>
  <c r="E17" i="2" s="1"/>
  <c r="D7" i="2"/>
  <c r="E7" i="2" s="1"/>
  <c r="D5" i="2"/>
  <c r="E5" i="2" s="1"/>
  <c r="D165" i="2"/>
  <c r="E165" i="2" s="1"/>
  <c r="D153" i="2"/>
  <c r="E153" i="2" s="1"/>
  <c r="D141" i="2"/>
  <c r="E141" i="2" s="1"/>
  <c r="D129" i="2"/>
  <c r="E129" i="2" s="1"/>
  <c r="D117" i="2"/>
  <c r="E117" i="2" s="1"/>
  <c r="D105" i="2"/>
  <c r="E105" i="2" s="1"/>
  <c r="D93" i="2"/>
  <c r="E93" i="2" s="1"/>
  <c r="D81" i="2"/>
  <c r="E81" i="2" s="1"/>
  <c r="D69" i="2"/>
  <c r="E69" i="2" s="1"/>
  <c r="D57" i="2"/>
  <c r="E57" i="2" s="1"/>
  <c r="D45" i="2"/>
  <c r="E45" i="2" s="1"/>
  <c r="D33" i="2"/>
  <c r="E33" i="2" s="1"/>
  <c r="D18" i="2"/>
  <c r="E18" i="2" s="1"/>
  <c r="D6" i="2"/>
  <c r="E6" i="2" s="1"/>
  <c r="D164" i="2"/>
  <c r="E164" i="2" s="1"/>
  <c r="D152" i="2"/>
  <c r="E152" i="2" s="1"/>
  <c r="D140" i="2"/>
  <c r="E140" i="2" s="1"/>
  <c r="D128" i="2"/>
  <c r="E128" i="2" s="1"/>
  <c r="D116" i="2"/>
  <c r="E116" i="2" s="1"/>
  <c r="D104" i="2"/>
  <c r="E104" i="2" s="1"/>
  <c r="D92" i="2"/>
  <c r="E92" i="2" s="1"/>
  <c r="D80" i="2"/>
  <c r="E80" i="2" s="1"/>
  <c r="D68" i="2"/>
  <c r="E68" i="2" s="1"/>
  <c r="D56" i="2"/>
  <c r="E56" i="2" s="1"/>
  <c r="D44" i="2"/>
  <c r="E44" i="2" s="1"/>
  <c r="D32" i="2"/>
  <c r="E32" i="2" s="1"/>
  <c r="D163" i="2"/>
  <c r="E163" i="2" s="1"/>
  <c r="D151" i="2"/>
  <c r="E151" i="2" s="1"/>
  <c r="D139" i="2"/>
  <c r="E139" i="2" s="1"/>
  <c r="D127" i="2"/>
  <c r="E127" i="2" s="1"/>
  <c r="D115" i="2"/>
  <c r="E115" i="2" s="1"/>
  <c r="D103" i="2"/>
  <c r="E103" i="2" s="1"/>
  <c r="D91" i="2"/>
  <c r="E91" i="2" s="1"/>
  <c r="D79" i="2"/>
  <c r="E79" i="2" s="1"/>
  <c r="D67" i="2"/>
  <c r="E67" i="2" s="1"/>
  <c r="D55" i="2"/>
  <c r="E55" i="2" s="1"/>
  <c r="D43" i="2"/>
  <c r="E43" i="2" s="1"/>
  <c r="D31" i="2"/>
  <c r="E31" i="2" s="1"/>
  <c r="D16" i="2"/>
  <c r="E16" i="2" s="1"/>
  <c r="D4" i="2"/>
  <c r="E4" i="2" s="1"/>
  <c r="D162" i="2"/>
  <c r="E162" i="2" s="1"/>
  <c r="D150" i="2"/>
  <c r="E150" i="2" s="1"/>
  <c r="D138" i="2"/>
  <c r="E138" i="2" s="1"/>
  <c r="D126" i="2"/>
  <c r="E126" i="2" s="1"/>
  <c r="D114" i="2"/>
  <c r="E114" i="2" s="1"/>
  <c r="D102" i="2"/>
  <c r="E102" i="2" s="1"/>
  <c r="D90" i="2"/>
  <c r="E90" i="2" s="1"/>
  <c r="D78" i="2"/>
  <c r="E78" i="2" s="1"/>
  <c r="D66" i="2"/>
  <c r="E66" i="2" s="1"/>
  <c r="D54" i="2"/>
  <c r="E54" i="2" s="1"/>
  <c r="D42" i="2"/>
  <c r="E42" i="2" s="1"/>
  <c r="D30" i="2"/>
  <c r="E30" i="2" s="1"/>
  <c r="D15" i="2"/>
  <c r="E15" i="2" s="1"/>
  <c r="D3" i="2"/>
  <c r="E3" i="2" s="1"/>
  <c r="D161" i="2"/>
  <c r="E161" i="2" s="1"/>
  <c r="D149" i="2"/>
  <c r="E149" i="2" s="1"/>
  <c r="D137" i="2"/>
  <c r="E137" i="2" s="1"/>
  <c r="D125" i="2"/>
  <c r="E125" i="2" s="1"/>
  <c r="D113" i="2"/>
  <c r="E113" i="2" s="1"/>
  <c r="D101" i="2"/>
  <c r="E101" i="2" s="1"/>
  <c r="D89" i="2"/>
  <c r="E89" i="2" s="1"/>
  <c r="D77" i="2"/>
  <c r="E77" i="2" s="1"/>
  <c r="D65" i="2"/>
  <c r="E65" i="2" s="1"/>
  <c r="D53" i="2"/>
  <c r="E53" i="2" s="1"/>
  <c r="D41" i="2"/>
  <c r="E41" i="2" s="1"/>
  <c r="D29" i="2"/>
  <c r="E29" i="2" s="1"/>
  <c r="D14" i="2"/>
  <c r="E14" i="2" s="1"/>
  <c r="D172" i="2"/>
  <c r="E172" i="2" s="1"/>
  <c r="D160" i="2"/>
  <c r="E160" i="2" s="1"/>
  <c r="D148" i="2"/>
  <c r="E148" i="2" s="1"/>
  <c r="D136" i="2"/>
  <c r="E136" i="2" s="1"/>
  <c r="D124" i="2"/>
  <c r="E124" i="2" s="1"/>
  <c r="D112" i="2"/>
  <c r="E112" i="2" s="1"/>
  <c r="D100" i="2"/>
  <c r="E100" i="2" s="1"/>
  <c r="D88" i="2"/>
  <c r="E88" i="2" s="1"/>
  <c r="D76" i="2"/>
  <c r="E76" i="2" s="1"/>
  <c r="D64" i="2"/>
  <c r="E64" i="2" s="1"/>
  <c r="D52" i="2"/>
  <c r="E52" i="2" s="1"/>
  <c r="D40" i="2"/>
  <c r="E40" i="2" s="1"/>
  <c r="D28" i="2"/>
  <c r="E28" i="2" s="1"/>
  <c r="D13" i="2"/>
  <c r="E13" i="2" s="1"/>
  <c r="D171" i="2"/>
  <c r="E171" i="2" s="1"/>
  <c r="D159" i="2"/>
  <c r="E159" i="2" s="1"/>
  <c r="D147" i="2"/>
  <c r="E147" i="2" s="1"/>
  <c r="D135" i="2"/>
  <c r="E135" i="2" s="1"/>
  <c r="D123" i="2"/>
  <c r="E123" i="2" s="1"/>
  <c r="D111" i="2"/>
  <c r="E111" i="2" s="1"/>
  <c r="D99" i="2"/>
  <c r="E99" i="2" s="1"/>
  <c r="D87" i="2"/>
  <c r="E87" i="2" s="1"/>
  <c r="D75" i="2"/>
  <c r="E75" i="2" s="1"/>
  <c r="D63" i="2"/>
  <c r="E63" i="2" s="1"/>
  <c r="D51" i="2"/>
  <c r="E51" i="2" s="1"/>
  <c r="D39" i="2"/>
  <c r="E39" i="2" s="1"/>
  <c r="D27" i="2"/>
  <c r="E27" i="2" s="1"/>
  <c r="D12" i="2"/>
  <c r="E12" i="2" s="1"/>
  <c r="D170" i="2"/>
  <c r="E170" i="2" s="1"/>
  <c r="D158" i="2"/>
  <c r="E158" i="2" s="1"/>
  <c r="D146" i="2"/>
  <c r="E146" i="2" s="1"/>
  <c r="D134" i="2"/>
  <c r="E134" i="2" s="1"/>
  <c r="D122" i="2"/>
  <c r="E122" i="2" s="1"/>
  <c r="D110" i="2"/>
  <c r="E110" i="2" s="1"/>
  <c r="D98" i="2"/>
  <c r="E98" i="2" s="1"/>
  <c r="D86" i="2"/>
  <c r="E86" i="2" s="1"/>
  <c r="D74" i="2"/>
  <c r="E74" i="2" s="1"/>
  <c r="D62" i="2"/>
  <c r="E62" i="2" s="1"/>
  <c r="D50" i="2"/>
  <c r="E50" i="2" s="1"/>
  <c r="D38" i="2"/>
  <c r="E38" i="2" s="1"/>
  <c r="D26" i="2"/>
  <c r="E26" i="2" s="1"/>
  <c r="D11" i="2"/>
  <c r="E11" i="2" s="1"/>
  <c r="D169" i="2"/>
  <c r="E169" i="2" s="1"/>
  <c r="D157" i="2"/>
  <c r="E157" i="2" s="1"/>
  <c r="D145" i="2"/>
  <c r="E145" i="2" s="1"/>
  <c r="D133" i="2"/>
  <c r="E133" i="2" s="1"/>
  <c r="D121" i="2"/>
  <c r="E121" i="2" s="1"/>
  <c r="D109" i="2"/>
  <c r="E109" i="2" s="1"/>
  <c r="D97" i="2"/>
  <c r="E97" i="2" s="1"/>
  <c r="D85" i="2"/>
  <c r="E85" i="2" s="1"/>
  <c r="D73" i="2"/>
  <c r="E73" i="2" s="1"/>
  <c r="D61" i="2"/>
  <c r="E61" i="2" s="1"/>
  <c r="D49" i="2"/>
  <c r="E49" i="2" s="1"/>
  <c r="D37" i="2"/>
  <c r="E37" i="2" s="1"/>
  <c r="D25" i="2"/>
  <c r="E25" i="2" s="1"/>
  <c r="D22" i="2"/>
  <c r="E22" i="2" s="1"/>
  <c r="D168" i="2"/>
  <c r="E168" i="2" s="1"/>
  <c r="D156" i="2"/>
  <c r="E156" i="2" s="1"/>
  <c r="D144" i="2"/>
  <c r="E144" i="2" s="1"/>
  <c r="D132" i="2"/>
  <c r="E132" i="2" s="1"/>
  <c r="D120" i="2"/>
  <c r="E120" i="2" s="1"/>
  <c r="D108" i="2"/>
  <c r="E108" i="2" s="1"/>
  <c r="D96" i="2"/>
  <c r="E96" i="2" s="1"/>
  <c r="D84" i="2"/>
  <c r="E84" i="2" s="1"/>
  <c r="D72" i="2"/>
  <c r="E72" i="2" s="1"/>
  <c r="D60" i="2"/>
  <c r="E60" i="2" s="1"/>
  <c r="D48" i="2"/>
  <c r="E48" i="2" s="1"/>
  <c r="D36" i="2"/>
  <c r="E36" i="2" s="1"/>
  <c r="D24" i="2"/>
  <c r="E24" i="2" s="1"/>
  <c r="D21" i="2"/>
  <c r="E21" i="2" s="1"/>
  <c r="D9" i="2"/>
  <c r="E9" i="2" s="1"/>
  <c r="D167" i="2"/>
  <c r="E167" i="2" s="1"/>
  <c r="D155" i="2"/>
  <c r="E155" i="2" s="1"/>
  <c r="D143" i="2"/>
  <c r="E143" i="2" s="1"/>
  <c r="D131" i="2"/>
  <c r="E131" i="2" s="1"/>
  <c r="D119" i="2"/>
  <c r="E119" i="2" s="1"/>
  <c r="D107" i="2"/>
  <c r="E107" i="2" s="1"/>
  <c r="D95" i="2"/>
  <c r="E95" i="2" s="1"/>
  <c r="D83" i="2"/>
  <c r="E83" i="2" s="1"/>
  <c r="D71" i="2"/>
  <c r="E71" i="2" s="1"/>
  <c r="D59" i="2"/>
  <c r="E59" i="2" s="1"/>
  <c r="D47" i="2"/>
  <c r="E47" i="2" s="1"/>
  <c r="D35" i="2"/>
  <c r="E35" i="2" s="1"/>
  <c r="D23" i="2"/>
  <c r="E23" i="2" s="1"/>
  <c r="D20" i="2"/>
  <c r="E20" i="2" s="1"/>
  <c r="D8" i="2"/>
  <c r="E8" i="2" s="1"/>
  <c r="D166" i="2"/>
  <c r="E166" i="2" s="1"/>
  <c r="D154" i="2"/>
  <c r="E154" i="2" s="1"/>
  <c r="D142" i="2"/>
  <c r="E142" i="2" s="1"/>
  <c r="D130" i="2"/>
  <c r="E130" i="2" s="1"/>
  <c r="D118" i="2"/>
  <c r="E118" i="2" s="1"/>
  <c r="D106" i="2"/>
  <c r="E106" i="2" s="1"/>
  <c r="D94" i="2"/>
  <c r="E94" i="2" s="1"/>
  <c r="D82" i="2"/>
  <c r="E82" i="2" s="1"/>
  <c r="D70" i="2"/>
  <c r="E70" i="2" s="1"/>
  <c r="D58" i="2"/>
  <c r="E58" i="2" s="1"/>
  <c r="D46" i="2"/>
  <c r="E46" i="2" s="1"/>
  <c r="D34" i="2"/>
  <c r="E34" i="2" s="1"/>
  <c r="D2" i="2"/>
  <c r="E2" i="2" s="1"/>
  <c r="C10" i="2"/>
  <c r="E10" i="2" s="1"/>
</calcChain>
</file>

<file path=xl/sharedStrings.xml><?xml version="1.0" encoding="utf-8"?>
<sst xmlns="http://schemas.openxmlformats.org/spreadsheetml/2006/main" count="2119" uniqueCount="845">
  <si>
    <t>order_no/SKU</t>
  </si>
  <si>
    <t>order_date</t>
  </si>
  <si>
    <t>buyer</t>
  </si>
  <si>
    <t>ship_city</t>
  </si>
  <si>
    <t>ship_state</t>
  </si>
  <si>
    <t>description</t>
  </si>
  <si>
    <t>quantity</t>
  </si>
  <si>
    <t>item_total</t>
  </si>
  <si>
    <t>shipping_fee</t>
  </si>
  <si>
    <t>cod</t>
  </si>
  <si>
    <t>order_status</t>
  </si>
  <si>
    <t>405-9763961-5211537/SKU:  2X-3C0F-KNJE</t>
  </si>
  <si>
    <t>Sun, 18 Jul, 2021, 10:38 pm IST</t>
  </si>
  <si>
    <t>Mr.</t>
  </si>
  <si>
    <t>100% Leather Elephant Shaped Piggy Coin Bank | Block Printed West Bengal Handicrafts (Shantiniketan Art) | Money Bank for Kids | Children's Gift Ideas</t>
  </si>
  <si>
    <t>1</t>
  </si>
  <si>
    <t>₹449.00</t>
  </si>
  <si>
    <t/>
  </si>
  <si>
    <t>Delivered to buyer</t>
  </si>
  <si>
    <t>404-3964908-7850720/SKU:  DN-0WDX-VYOT</t>
  </si>
  <si>
    <t>Tue, 19 Oct, 2021, 6:05 pm IST</t>
  </si>
  <si>
    <t>Minam</t>
  </si>
  <si>
    <t>Women's Set of 5 Multicolor Pure Leather Single Lipstick Cases with Mirror, Handy and Compact Handcrafted Shantiniketan Block Printed Jewelry Boxes</t>
  </si>
  <si>
    <t>₹60.18</t>
  </si>
  <si>
    <t>171-8103182-4289117/SKU:  DN-0WDX-VYOT</t>
  </si>
  <si>
    <t>Sun, 28 Nov, 2021, 10:20 pm IST</t>
  </si>
  <si>
    <t>yatipertin</t>
  </si>
  <si>
    <t>405-3171677-9557154/SKU:  AH-J3AO-R7DN</t>
  </si>
  <si>
    <t>Wed, 28 Jul, 2021, 4:06 am IST</t>
  </si>
  <si>
    <t>aciya</t>
  </si>
  <si>
    <t>Pure 100% Leather Block Print Rectangular Jewelry Box with Mirror | Button Closure Multiple Utility Case (Shantiniketan Handicrafts) (Yellow)</t>
  </si>
  <si>
    <t>Cash On Delivery</t>
  </si>
  <si>
    <t>402-8910771-1215552/SKU:  KL-7WAA-Z82I</t>
  </si>
  <si>
    <t>Tue, 28 Sept, 2021, 2:50 pm IST</t>
  </si>
  <si>
    <t>Susmita</t>
  </si>
  <si>
    <t>Pure Leather Sling Bag with Multiple Pockets and Adjustable Strap | Shantiniketan Block Print Cross-Body Bags for Women (1 pc) (Brown)</t>
  </si>
  <si>
    <t>₹1,099.00</t>
  </si>
  <si>
    <t>₹84.96</t>
  </si>
  <si>
    <t>406-9292208-6725123/SKU:  HH-FOWV-5YWO</t>
  </si>
  <si>
    <t>Thu, 17 Jun, 2021, 9:12 pm IST</t>
  </si>
  <si>
    <t>Subinita</t>
  </si>
  <si>
    <t>Women's Trendy Pure Leather Clutch Purse | Leather Zipper Wallet</t>
  </si>
  <si>
    <t>₹200.00</t>
  </si>
  <si>
    <t>404-5794317-7737924/SKU:  TQ-OE6K-9DIK</t>
  </si>
  <si>
    <t>Thu, 12 Aug, 2021, 8:03 pm IST</t>
  </si>
  <si>
    <t>shailendra</t>
  </si>
  <si>
    <t>Ultra Slim 100% Pure Leather Men's Wallet with Cash, Card and Coin Compartments | Jet Black Gent's Money Organizer with Cover (1 pc)</t>
  </si>
  <si>
    <t>Returned to seller</t>
  </si>
  <si>
    <t>405-8702211-4054722/SKU:  S1-A92Q-JU3X</t>
  </si>
  <si>
    <t>Wed, 29 Sept, 2021, 2:55 pm IST</t>
  </si>
  <si>
    <t>Pratima</t>
  </si>
  <si>
    <t>100% Pure Leather Shantiniketan Clutch Purse: Traditional Block Print Bi-color Women's Wallets with Multiple Pockets and Zipper Compartments (1 pc) (G</t>
  </si>
  <si>
    <t>₹399.00</t>
  </si>
  <si>
    <t>171-1434812-8061163/SKU:  3F-4R9N-Z8NJ</t>
  </si>
  <si>
    <t>Sat, 13 Nov, 2021, 7:37 pm IST</t>
  </si>
  <si>
    <t>Ipshita</t>
  </si>
  <si>
    <t>Set of 2 Pure Leather Block Print Round Jewelry Boxes | Button Closure Multiple Utility Case (Shantiniketan Handicrafts) (Yellow)</t>
  </si>
  <si>
    <t>171-7954707-4463549/SKU:  NU-CKZ5-4O49</t>
  </si>
  <si>
    <t>Mon, 9 Aug, 2021, 4:47 pm IST</t>
  </si>
  <si>
    <t>A.Jayaprada</t>
  </si>
  <si>
    <t>Pure Leather Sling Bag with Multiple Pockets and Adjustable Strap | Shantiniketan Block Print Cross-Body Bags for Women (1 pc) (Yellow)</t>
  </si>
  <si>
    <t>403-3146183-4920328/SKU:  2X-3C0F-KNJE</t>
  </si>
  <si>
    <t>Sat, 4 Sept, 2021, 11:53 am IST</t>
  </si>
  <si>
    <t>Sumeet</t>
  </si>
  <si>
    <t>₹114.46</t>
  </si>
  <si>
    <t>404-4406917-9569950/SKU:  DN-0WDX-VYOT</t>
  </si>
  <si>
    <t>Tue, 16 Nov, 2021, 7:43 am IST</t>
  </si>
  <si>
    <t>Rolipar</t>
  </si>
  <si>
    <t>402-5321389-8685152/SKU:  94-TSV3-EIW6</t>
  </si>
  <si>
    <t>Sat, 16 Oct, 2021, 10:11 am IST</t>
  </si>
  <si>
    <t>Blessan</t>
  </si>
  <si>
    <t>Bright and Colorful Shantiniketan Leather Elephant Piggy Coin Bank for Kids/Adults | Light-Weight Handcrafted Elephant Shaped Money Bank (Green, Large</t>
  </si>
  <si>
    <t>403-4385783-1379508/SKU:  FL-4CMG-CU48</t>
  </si>
  <si>
    <t>Mon, 4 Oct, 2021, 10:05 am IST</t>
  </si>
  <si>
    <t>Aditi</t>
  </si>
  <si>
    <t>Pure Leather Sling Bag with Multiple Pockets and Adjustable Strap | Shantiniketan Block Print Cross-Body Bags for Women (1 pc) (Black)</t>
  </si>
  <si>
    <t>408-9557300-6760347/SKU:  YJ-5CCT-M3PP</t>
  </si>
  <si>
    <t>Thu, 14 Oct, 2021, 11:14 pm IST</t>
  </si>
  <si>
    <t>Satish</t>
  </si>
  <si>
    <t>Pure Leather Camel Color Gent's Wallet with Coin Compartment and Card Holders | Men's Ultra Slim Money Organiser (1 pc)</t>
  </si>
  <si>
    <t>402-4179660-9937142/SKU:  KL-7WAA-Z82I</t>
  </si>
  <si>
    <t>Sun, 5 Sept, 2021, 9:10 am IST</t>
  </si>
  <si>
    <t>K</t>
  </si>
  <si>
    <t>₹62.54</t>
  </si>
  <si>
    <t>405-6918787-5602743/SKU:  TQ-OE6K-9DIK</t>
  </si>
  <si>
    <t>Wed, 25 Aug, 2021, 7:48 am IST</t>
  </si>
  <si>
    <t>Mosin</t>
  </si>
  <si>
    <t>₹649.00</t>
  </si>
  <si>
    <t>₹81.42</t>
  </si>
  <si>
    <t>406-1403658-9371527/SKU:  PG-WS6J-89DG</t>
  </si>
  <si>
    <t>Sat, 27 Nov, 2021, 12:46 pm IST</t>
  </si>
  <si>
    <t>shilpin</t>
  </si>
  <si>
    <t>Bright and Colorful Shantiniketan Leather Elephant Piggy Coin Bank for Kids/Adults | Light-Weight Handcrafted Elephant Shaped Money Bank (Blue, Large)</t>
  </si>
  <si>
    <t>407-2082022-4357107/SKU:  O9-OVS7-G9XK</t>
  </si>
  <si>
    <t>Sun, 21 Nov, 2021, 1:08 pm IST</t>
  </si>
  <si>
    <t>prithi</t>
  </si>
  <si>
    <t>Set of 2 Pure Leather Block Print Round Jewelry Boxes | Button Closure Multiple Utility Case (Shantiniketan Handicrafts) (Black)</t>
  </si>
  <si>
    <t>402-8678022-3083562/SKU:  S1-A92Q-JU3X</t>
  </si>
  <si>
    <t>Fri, 1 Oct, 2021, 11:34 pm IST</t>
  </si>
  <si>
    <t>Heena</t>
  </si>
  <si>
    <t>402-1146202-1933154/SKU:  AY-Z7BT-BMVM</t>
  </si>
  <si>
    <t>Fri, 10 Sept, 2021, 8:36 pm IST</t>
  </si>
  <si>
    <t>Hemal</t>
  </si>
  <si>
    <t>Women's Pure Leather Jhallar Clutch Purse with Zipper Compartments | Floral Block Print Ladies Wallet (Red, 1 pc)</t>
  </si>
  <si>
    <t>402-6406639-0884351/SKU:  DN-0WDX-VYOT</t>
  </si>
  <si>
    <t>Wed, 10 Nov, 2021, 9:07 am IST</t>
  </si>
  <si>
    <t>Neha</t>
  </si>
  <si>
    <t>171-6105173-4790734/SKU:  DN-0WDX-VYOT</t>
  </si>
  <si>
    <t>Fri, 26 Nov, 2021, 7:22 pm IST</t>
  </si>
  <si>
    <t>Geetika</t>
  </si>
  <si>
    <t>406-9975868-3000368/SKU:  AY-Z7BT-BMVM</t>
  </si>
  <si>
    <t>Wed, 20 Oct, 2021, 10:15 pm IST</t>
  </si>
  <si>
    <t>Hema</t>
  </si>
  <si>
    <t>403-7876698-8356365/SKU:  3O-GBSM-TYZE</t>
  </si>
  <si>
    <t>Fri, 25 Jun, 2021, 7:48 am IST</t>
  </si>
  <si>
    <t>Yash</t>
  </si>
  <si>
    <t>100% Leather Ganesh Ji Piggy Coin Bank | Block Printed West Bengal Handicrafts (Shantiniketan Art) | Money Bank for Kids | Children's Gift Ideas (Red,</t>
  </si>
  <si>
    <t>402-2054361-4513137/SKU:  TQ-OE6K-9DIK</t>
  </si>
  <si>
    <t>Mon, 6 Sept, 2021, 12:46 pm IST</t>
  </si>
  <si>
    <t>Ramesh</t>
  </si>
  <si>
    <t>405-0695973-7365161/SKU:  AH-J3AO-R7DN</t>
  </si>
  <si>
    <t>Thu, 22 Jul, 2021, 9:32 am IST</t>
  </si>
  <si>
    <t>Sailaja</t>
  </si>
  <si>
    <t>₹250.00</t>
  </si>
  <si>
    <t>404-9680499-3084319/SKU:  DN-0WDX-VYOT</t>
  </si>
  <si>
    <t>Fri, 29 Oct, 2021, 6:58 am IST</t>
  </si>
  <si>
    <t>Manisha</t>
  </si>
  <si>
    <t>406-3518585-4093925/SKU:  0M-RFE6-443C</t>
  </si>
  <si>
    <t>Mon, 20 Sept, 2021, 6:41 pm IST</t>
  </si>
  <si>
    <t>m</t>
  </si>
  <si>
    <t>Set of 2 Pure Leather Block Print Round Jewelry Boxes | Button Closure Multiple Utility Case (Shantiniketan Handicrafts) (Green)</t>
  </si>
  <si>
    <t>404-6883107-8347508/SKU:  DN-0WDX-VYOT</t>
  </si>
  <si>
    <t>Wed, 4 Aug, 2021, 8:16 pm IST</t>
  </si>
  <si>
    <t>chirag</t>
  </si>
  <si>
    <t>404-8244254-9274747/SKU:  DN-0WDX-VYOT</t>
  </si>
  <si>
    <t>Mon, 11 Oct, 2021, 9:30 am IST</t>
  </si>
  <si>
    <t>Subhendu</t>
  </si>
  <si>
    <t>Odisha</t>
  </si>
  <si>
    <t>407-2330390-9441923/SKU:  TY-4GPW-U54J</t>
  </si>
  <si>
    <t>Sat, 16 Oct, 2021, 9:51 am IST</t>
  </si>
  <si>
    <t>Harsimranjit</t>
  </si>
  <si>
    <t>Set of 2 Pure Leather Block Print Round Jewelry Boxes | Button Closure Multiple Utility Case (Shantiniketan Handicrafts) (Red)</t>
  </si>
  <si>
    <t>407-0864859-8033111/SKU:  DN-0WDX-VYOT</t>
  </si>
  <si>
    <t>Fri, 29 Oct, 2021, 2:19 pm IST</t>
  </si>
  <si>
    <t>Deepshikha</t>
  </si>
  <si>
    <t>402-0249599-9225933/SKU:  DN-0WDX-VYOT</t>
  </si>
  <si>
    <t>Sat, 18 Sept, 2021, 8:06 am IST</t>
  </si>
  <si>
    <t>Elizabeth</t>
  </si>
  <si>
    <t>403-0713090-0169940/SKU:  9S-GE8P-RIR4</t>
  </si>
  <si>
    <t>Thu, 28 Oct, 2021, 3:54 pm IST</t>
  </si>
  <si>
    <t>sayani</t>
  </si>
  <si>
    <t>Pure 100% Leather Block Print Rectangular Jewelry Box with Mirror | Button Closure Multiple Utility Case (Shantiniketan Handicrafts) (Brown)</t>
  </si>
  <si>
    <t>₹47.20</t>
  </si>
  <si>
    <t>403-7215480-9090745/SKU:  3F-4R9N-Z8NJ</t>
  </si>
  <si>
    <t>Tue, 7 Sept, 2021, 7:11 am IST</t>
  </si>
  <si>
    <t>Madan</t>
  </si>
  <si>
    <t>403-7217325-7956317/SKU:  0M-RFE6-443C</t>
  </si>
  <si>
    <t>Thu, 2 Sept, 2021, 2:35 pm IST</t>
  </si>
  <si>
    <t>maha</t>
  </si>
  <si>
    <t>405-8876256-0913907/SKU:  CR-6E69-UXFW</t>
  </si>
  <si>
    <t>Sat, 18 Sept, 2021, 5:03 pm IST</t>
  </si>
  <si>
    <t>Shreyasi</t>
  </si>
  <si>
    <t>Bright and Colorful Shantiniketan Leather Elephant Piggy Coin Bank for Kids/Adults | Light-Weight Handcrafted Elephant Shaped Money Bank (Black, Large</t>
  </si>
  <si>
    <t>407-0539421-4069143/SKU:  0M-RFE6-443C</t>
  </si>
  <si>
    <t>Mon, 1 Nov, 2021, 11:33 am IST</t>
  </si>
  <si>
    <t>Parmeet</t>
  </si>
  <si>
    <t>404-8031085-1381943/SKU:  54-D265-B74K</t>
  </si>
  <si>
    <t>Fri, 26 Nov, 2021, 9:12 pm IST</t>
  </si>
  <si>
    <t>Kangana</t>
  </si>
  <si>
    <t>Set of 2 Pure Leather Block Print Round Jewelry Boxes | Button Closure Multiple Utility Case (Shantiniketan Handicrafts) (Brown)</t>
  </si>
  <si>
    <t>4</t>
  </si>
  <si>
    <t>407-6856738-1928342/SKU:  D4-UD68-TMXH</t>
  </si>
  <si>
    <t>Mon, 6 Sept, 2021, 3:15 pm IST</t>
  </si>
  <si>
    <t>Nina</t>
  </si>
  <si>
    <t>Set of 3 Multiple Utility Leather Boxes | Bright Polka Dot Jewelry Cases in Different Size (Shantiniketan Handcrafted Gifts) (Yellow)</t>
  </si>
  <si>
    <t>₹549.00</t>
  </si>
  <si>
    <t>405-4776641-5401922/SKU:  9S-GE8P-RIR4</t>
  </si>
  <si>
    <t>Fri, 1 Oct, 2021, 2:18 pm IST</t>
  </si>
  <si>
    <t>Rathish</t>
  </si>
  <si>
    <t>407-7181943-1725128/SKU:  DN-0WDX-VYOT</t>
  </si>
  <si>
    <t>Mon, 4 Oct, 2021, 1:10 am IST</t>
  </si>
  <si>
    <t>Rohan</t>
  </si>
  <si>
    <t>405-8481932-1229966/SKU:  S1-A92Q-JU3X</t>
  </si>
  <si>
    <t>Sun, 31 Oct, 2021, 11:38 am IST</t>
  </si>
  <si>
    <t>Amala</t>
  </si>
  <si>
    <t>404-9914447-5578722/SKU:  DN-0WDX-VYOT</t>
  </si>
  <si>
    <t>Fri, 6 Aug, 2021, 9:16 am IST</t>
  </si>
  <si>
    <t>Dipali</t>
  </si>
  <si>
    <t>404-6735919-2773947/SKU:  9S-GE8P-RIR4</t>
  </si>
  <si>
    <t>Sun, 31 Oct, 2021, 11:28 pm IST</t>
  </si>
  <si>
    <t>swagata13051978</t>
  </si>
  <si>
    <t>407-1526604-7803547/SKU:  KL-7WAA-Z82I</t>
  </si>
  <si>
    <t>Fri, 13 Aug, 2021, 12:02 pm IST</t>
  </si>
  <si>
    <t>Jolly</t>
  </si>
  <si>
    <t>405-1981073-5970737/SKU:  I1-AWVT-2QOL</t>
  </si>
  <si>
    <t>Tue, 5 Oct, 2021, 8:53 pm IST</t>
  </si>
  <si>
    <t>Jitu</t>
  </si>
  <si>
    <t>Women's Pure Leather Jhallar Clutch Purse with Zipper Compartments | Polka Dot Block Print Ladies Wallet (Brown, 1 pc)</t>
  </si>
  <si>
    <t>171-5705929-2195543/SKU:  NU-CKZ5-4O49</t>
  </si>
  <si>
    <t>Mon, 16 Aug, 2021, 9:27 pm IST</t>
  </si>
  <si>
    <t>John</t>
  </si>
  <si>
    <t>405-1111150-1834754/SKU:  TQ-OE6K-9DIK</t>
  </si>
  <si>
    <t>Sun, 5 Sept, 2021, 12:22 am IST</t>
  </si>
  <si>
    <t>Jai</t>
  </si>
  <si>
    <t>403-1631300-1893901/SKU:  WR-ANCX-U28C</t>
  </si>
  <si>
    <t>Sat, 13 Nov, 2021, 4:47 pm IST</t>
  </si>
  <si>
    <t>saravanan</t>
  </si>
  <si>
    <t>Bright and Colorful Shantiniketan Leather Elephant Piggy Coin Bank for Kids/Adults | Light-Weight Handcrafted Elephant Shaped Money Bank (Orange, Larg</t>
  </si>
  <si>
    <t>402-5621007-4266725/SKU:  W4-JQ2J-ZUF2</t>
  </si>
  <si>
    <t>Tue, 24 Aug, 2021, 5:18 pm IST</t>
  </si>
  <si>
    <t>Tarek</t>
  </si>
  <si>
    <t>100% Pure Leather Shantiniketan Clutch Purse: Traditional Block Print Bi-color Women's Wallets with Multiple Pockets and Zipper Compartments (1 pc) (O</t>
  </si>
  <si>
    <t>404-7918321-6528342/SKU:  5B-NW9K-L3AO</t>
  </si>
  <si>
    <t>Wed, 16 Jun, 2021, 8:53 pm IST</t>
  </si>
  <si>
    <t>narendra</t>
  </si>
  <si>
    <t>Pure Leather Elephant Shaped Piggy Coin Bank | Money Bank for Kids | Gift Ideas (Red, S)</t>
  </si>
  <si>
    <t>₹175.00</t>
  </si>
  <si>
    <t>406-5723826-0192341/SKU:  DN-0WDX-VYOT</t>
  </si>
  <si>
    <t>Fri, 22 Oct, 2021, 2:57 pm IST</t>
  </si>
  <si>
    <t>Sailee</t>
  </si>
  <si>
    <t>406-5208445-6151521/SKU:  86-JXO3-EJ7K</t>
  </si>
  <si>
    <t>Tue, 26 Oct, 2021, 9:59 am IST</t>
  </si>
  <si>
    <t>Saravana</t>
  </si>
  <si>
    <t>Bright and Colorful Handmade Shantiniketan Leather Ganesh Ji Piggy Coin Bank for Kids/Adults | Home Décor Handicrafts (Green)</t>
  </si>
  <si>
    <t>404-5515061-6165137/SKU:  0M-RFE6-443C</t>
  </si>
  <si>
    <t>Fri, 15 Oct, 2021, 8:27 pm IST</t>
  </si>
  <si>
    <t>Arpita</t>
  </si>
  <si>
    <t>406-4504814-5756357/SKU:  3O-GBSM-TYZE</t>
  </si>
  <si>
    <t>Wed, 16 Jun, 2021, 10:35 pm IST</t>
  </si>
  <si>
    <t>Shamal</t>
  </si>
  <si>
    <t>Pure Leather Ganesh Piggy Bank | Money Bank for Kids (Red, M)</t>
  </si>
  <si>
    <t>403-7364233-8411519/SKU:  0M-RFE6-443C</t>
  </si>
  <si>
    <t>Thu, 4 Nov, 2021, 7:38 am IST</t>
  </si>
  <si>
    <t>Salima</t>
  </si>
  <si>
    <t>402-0413922-0000337/SKU:  SB-WDQN-SDN9</t>
  </si>
  <si>
    <t>Thu, 11 Nov, 2021, 6:16 am IST</t>
  </si>
  <si>
    <t>Hemant</t>
  </si>
  <si>
    <t>Traditional Block-Printed Women's 100% Pure Leather Shoulder Bag: Double Handle Red Handbag | Multi-pocket Shantiniketan Leather Bag for Women</t>
  </si>
  <si>
    <t>₹1,299.00</t>
  </si>
  <si>
    <t>₹178.18</t>
  </si>
  <si>
    <t>171-1070115-6195560/SKU:  3O-GBSM-TYZE</t>
  </si>
  <si>
    <t>Wed, 16 Jun, 2021, 4:27 pm IST</t>
  </si>
  <si>
    <t>soumya</t>
  </si>
  <si>
    <t>407-5532335-4314768/SKU:  QV-PHXY-LGY8</t>
  </si>
  <si>
    <t>Sun, 13 Jun, 2021, 7:08 pm IST</t>
  </si>
  <si>
    <t>Pavithra</t>
  </si>
  <si>
    <t>Pure Leather Ganesh Piggy Bank | Money Bank for Kids (Black, M)</t>
  </si>
  <si>
    <t>402-6806027-8773139/SKU:  0M-RFE6-443C</t>
  </si>
  <si>
    <t>Mon, 29 Nov, 2021, 10:34 am IST</t>
  </si>
  <si>
    <t>Rana</t>
  </si>
  <si>
    <t>Maharashtra</t>
  </si>
  <si>
    <t>407-5896934-9005133/SKU:  H6-A9OJ-C0Q1</t>
  </si>
  <si>
    <t>Tue, 26 Oct, 2021, 10:32 am IST</t>
  </si>
  <si>
    <t>Sumita</t>
  </si>
  <si>
    <t>100% Pure Leather Shantiniketan Clutch Purse: Traditional Block Print Bi-color Women's Wallets with Multiple Pockets and Zipper Compartments (1 pc) (R</t>
  </si>
  <si>
    <t>403-3892336-2999521/SKU:  3O-GBSM-TYZE</t>
  </si>
  <si>
    <t>Mon, 28 Jun, 2021, 5:15 pm IST</t>
  </si>
  <si>
    <t>Ajay</t>
  </si>
  <si>
    <t>₹349.00</t>
  </si>
  <si>
    <t>406-9458224-2717157/SKU:  DN-0WDX-VYOT</t>
  </si>
  <si>
    <t>Tue, 9 Nov, 2021, 11:23 pm IST</t>
  </si>
  <si>
    <t>Pooja</t>
  </si>
  <si>
    <t>408-4317100-7692318/SKU:  DN-0WDX-VYOT</t>
  </si>
  <si>
    <t>Sun, 7 Nov, 2021, 6:58 pm IST</t>
  </si>
  <si>
    <t>Priyanka</t>
  </si>
  <si>
    <t>402-6701060-6592325/SKU:  1T-RAUZ-UZKO</t>
  </si>
  <si>
    <t>Fri, 1 Oct, 2021, 11:35 pm IST</t>
  </si>
  <si>
    <t>Women's Pure Leather Jhallar Clutch Purse with Zipper Compartments | Floral Block Print Ladies Wallet (Green, 1 pc)</t>
  </si>
  <si>
    <t>405-0978927-9443544/SKU:  DN-0WDX-VYOT</t>
  </si>
  <si>
    <t>Wed, 10 Nov, 2021, 9:24 pm IST</t>
  </si>
  <si>
    <t>A</t>
  </si>
  <si>
    <t>407-4805322-7498725/SKU:  CR-6E69-UXFW</t>
  </si>
  <si>
    <t>Wed, 23 Jun, 2021, 6:09 am IST</t>
  </si>
  <si>
    <t>Velmurugan</t>
  </si>
  <si>
    <t>Pure Leather Elephant Shaped Piggy Coin Bank | Money Bank for Kids | Gift Ideas (Black, L)</t>
  </si>
  <si>
    <t>406-6432664-4853932/SKU:  DN-0WDX-VYOT</t>
  </si>
  <si>
    <t>Sun, 19 Sept, 2021, 11:57 am IST</t>
  </si>
  <si>
    <t>Nilanjana</t>
  </si>
  <si>
    <t>407-8790284-0125124/SKU:  0M-RFE6-443C</t>
  </si>
  <si>
    <t>Sun, 10 Oct, 2021, 11:02 pm IST</t>
  </si>
  <si>
    <t>402-4834476-0320360/SKU:  UR-WJJ0-I3TN</t>
  </si>
  <si>
    <t>Mon, 16 Aug, 2021, 1:37 pm IST</t>
  </si>
  <si>
    <t>Abhishek</t>
  </si>
  <si>
    <t>Pure 100% Leather Block Print Rectangular Jewelry Box with Mirror | Button Closure Multiple Utility Case (Shantiniketan Handicrafts) (Red)</t>
  </si>
  <si>
    <t>171-2479820-8391565/SKU:  RG-29TH-MROF</t>
  </si>
  <si>
    <t>Thu, 29 Jul, 2021, 6:04 pm IST</t>
  </si>
  <si>
    <t>Rajat</t>
  </si>
  <si>
    <t>Bright and Colorful Handmade Shantiniketan Leather Ganesh Ji Piggy Coin Bank for Kids/Adults | Home Décor Handicrafts (Blue)</t>
  </si>
  <si>
    <t>408-0358198-6688308/SKU:  GP-RMI4-GJ6L</t>
  </si>
  <si>
    <t>Wed, 21 Jul, 2021, 7:40 pm IST</t>
  </si>
  <si>
    <t>S.</t>
  </si>
  <si>
    <t>Bright &amp; Colorful Shantiniketan Leather Piggy Bank for Kids/Adults | Light-Weight Handcrafted Owl Shaped Coin Bank (Green)</t>
  </si>
  <si>
    <t>171-2095880-5548309/SKU:  SB-WDQN-SDN9</t>
  </si>
  <si>
    <t>Fri, 12 Nov, 2021, 7:10 pm IST</t>
  </si>
  <si>
    <t>Kusum</t>
  </si>
  <si>
    <t>₹210.04</t>
  </si>
  <si>
    <t>403-3087278-4501963/SKU:  U1-8YOK-510E</t>
  </si>
  <si>
    <t>Sat, 27 Nov, 2021, 9:28 pm IST</t>
  </si>
  <si>
    <t>Vinithra</t>
  </si>
  <si>
    <t>100% Leather Cat Shaped Piggy Coin Bank | Block Printed West Bengal Handicrafts (Shantiniketan Art) | Money Bank for Kids | Children's Gift Ideas (Blu</t>
  </si>
  <si>
    <t>406-6774677-4553965/SKU:  5B-NW9K-L3AO</t>
  </si>
  <si>
    <t>Tue, 13 Jul, 2021, 12:04 pm IST</t>
  </si>
  <si>
    <t>402-6614720-2475547/SKU:  9S-GE8P-RIR4</t>
  </si>
  <si>
    <t>Sun, 19 Sept, 2021, 7:52 pm IST</t>
  </si>
  <si>
    <t>Anjana</t>
  </si>
  <si>
    <t>405-4735668-0393136/SKU:  DN-0WDX-VYOT</t>
  </si>
  <si>
    <t>Thu, 23 Sept, 2021, 3:19 pm IST</t>
  </si>
  <si>
    <t>Noopur</t>
  </si>
  <si>
    <t>408-7282076-9330761/SKU:  D9-CVL3-8JF6</t>
  </si>
  <si>
    <t>Sun, 24 Oct, 2021, 6:56 pm IST</t>
  </si>
  <si>
    <t>Deepak</t>
  </si>
  <si>
    <t>Bright and Colorful Handmade Shantiniketan Leather Ganesh Ji Piggy Coin Bank for Kids/Adults | Home Décor Handicrafts (Black)</t>
  </si>
  <si>
    <t>403-9782961-0644358/SKU:  54-D265-B74K</t>
  </si>
  <si>
    <t>Wed, 10 Nov, 2021, 6:00 pm IST</t>
  </si>
  <si>
    <t>Madhavi</t>
  </si>
  <si>
    <t>402-3054284-1226754/SKU:  G4-B5GQ-8V30</t>
  </si>
  <si>
    <t>Thu, 18 Nov, 2021, 12:32 am IST</t>
  </si>
  <si>
    <t>Sayantani</t>
  </si>
  <si>
    <t>100% Pure Leather Shantiniketan Clutch Purse: Traditional Block Print Bi-color Women's Wallets with Multiple Pockets and Zipper Compartments (1 pc) (B</t>
  </si>
  <si>
    <t>403-4722970-7103536/SKU:  TY-4GPW-U54J</t>
  </si>
  <si>
    <t>Thu, 4 Nov, 2021, 8:52 am IST</t>
  </si>
  <si>
    <t>407-8029342-1162714/SKU:  NV-1DWM-41VX</t>
  </si>
  <si>
    <t>Wed, 1 Sept, 2021, 11:32 am IST</t>
  </si>
  <si>
    <t>Sharad</t>
  </si>
  <si>
    <t>Bright &amp; Colorful Shantiniketan Leather Piggy Bank for Kids/Adults | Light-Weight Handcrafted Owl Shaped Coin Bank (Red)</t>
  </si>
  <si>
    <t>406-9976360-8935534/SKU:  PG-WS6J-89DG</t>
  </si>
  <si>
    <t>Sat, 20 Nov, 2021, 2:41 am IST</t>
  </si>
  <si>
    <t>406-0702616-4123501/SKU:  9W-AS6W-6O9X</t>
  </si>
  <si>
    <t>Sun, 29 Aug, 2021, 11:28 pm IST</t>
  </si>
  <si>
    <t>Mahalakshmi</t>
  </si>
  <si>
    <t>Pure 100% Leather Block Print Rectangular Jewelry Box with Mirror | Button Closure Multiple Utility Case (Shantiniketan Handicrafts) (Blue)</t>
  </si>
  <si>
    <t>408-6770537-3774707/SKU:  DN-0WDX-VYOT</t>
  </si>
  <si>
    <t>Sun, 17 Oct, 2021, 10:22 am IST</t>
  </si>
  <si>
    <t>Paromita</t>
  </si>
  <si>
    <t>2</t>
  </si>
  <si>
    <t>₹898.00</t>
  </si>
  <si>
    <t>403-4274611-4049927/SKU:  UR-WJJ0-I3TN</t>
  </si>
  <si>
    <t>Thu, 7 Oct, 2021, 11:23 am IST</t>
  </si>
  <si>
    <t>407-7598159-3965161/SKU:  S1-A92Q-JU3X</t>
  </si>
  <si>
    <t>Mon, 15 Nov, 2021, 12:29 pm IST</t>
  </si>
  <si>
    <t>chandni</t>
  </si>
  <si>
    <t>403-0124463-2966723/SKU:  QD-RNE2-2FH8</t>
  </si>
  <si>
    <t>Mon, 26 Jul, 2021, 8:15 am IST</t>
  </si>
  <si>
    <t>Thanigaivel</t>
  </si>
  <si>
    <t>Colourful and Bright Peacock Shaped Piggy Coin Bank | Block Printed West Bengal's 100% Leather Handicrafts (Shantiniketan Art) | Money Bank for Kids |</t>
  </si>
  <si>
    <t>403-5745034-5441137/SKU:  3V-FKXN-C4QJ</t>
  </si>
  <si>
    <t>Fri, 20 Aug, 2021, 11:07 pm IST</t>
  </si>
  <si>
    <t>parul</t>
  </si>
  <si>
    <t>Handcrafted Women's Traditional Block Printed Handbag: 100% Pure Leather Shantiniketan Shoulder Bag | Multi Pocket with Highly Durable Leather Handles</t>
  </si>
  <si>
    <t>404-1364960-1146735/SKU:  0M-RFE6-443C</t>
  </si>
  <si>
    <t>Thu, 25 Nov, 2021, 10:09 pm IST</t>
  </si>
  <si>
    <t>swati</t>
  </si>
  <si>
    <t>171-5917046-2682765/SKU:  TQ-OE6K-9DIK</t>
  </si>
  <si>
    <t>Thu, 7 Oct, 2021, 10:04 am IST</t>
  </si>
  <si>
    <t>Anku</t>
  </si>
  <si>
    <t>408-9069501-2731541/SKU:  O9-OVS7-G9XK</t>
  </si>
  <si>
    <t>Wed, 18 Aug, 2021, 11:10 am IST</t>
  </si>
  <si>
    <t>shweta</t>
  </si>
  <si>
    <t>403-3308024-9965128/SKU:  G4-B5GQ-8V30</t>
  </si>
  <si>
    <t>Tue, 16 Nov, 2021, 9:04 am IST</t>
  </si>
  <si>
    <t>405-7861224-4380325/SKU:  2X-3C0F-KNJE</t>
  </si>
  <si>
    <t>Sat, 13 Nov, 2021, 12:48 pm IST</t>
  </si>
  <si>
    <t>Gaurang</t>
  </si>
  <si>
    <t>406-9977841-6948310/SKU:  0M-RFE6-443C</t>
  </si>
  <si>
    <t>Thu, 16 Sept, 2021, 6:59 am IST</t>
  </si>
  <si>
    <t>Pramod</t>
  </si>
  <si>
    <t>171-6267238-3345112/SKU:  DN-0WDX-VYOT</t>
  </si>
  <si>
    <t>Thu, 18 Nov, 2021, 9:55 pm IST</t>
  </si>
  <si>
    <t>3</t>
  </si>
  <si>
    <t>₹1,347.00</t>
  </si>
  <si>
    <t>405-3304794-2671568/SKU:  D9-CVL3-8JF6</t>
  </si>
  <si>
    <t>Sat, 9 Oct, 2021, 8:46 pm IST</t>
  </si>
  <si>
    <t>Shobhit</t>
  </si>
  <si>
    <t>404-3621013-4015566/SKU:  54-D265-B74K</t>
  </si>
  <si>
    <t>Sun, 8 Aug, 2021, 7:08 am IST</t>
  </si>
  <si>
    <t>roohi</t>
  </si>
  <si>
    <t>407-9473791-2643568/SKU:  P1-LF2X-L3ZC</t>
  </si>
  <si>
    <t>Fri, 25 Feb, 2022, 12:04 am IST</t>
  </si>
  <si>
    <t>chandrima</t>
  </si>
  <si>
    <t>Colourful and Bright Peacock Shaped Piggy Coin Bank | Block Printed West Bengal's 100% Leather Handicrafts (Shantiniketan Art) | Money Bank for Kids | Children's Gift Ideas (1 pc) (Red)</t>
  </si>
  <si>
    <t>171-5463316-4433940/SKU:  GP-RMI4-GJ6L</t>
  </si>
  <si>
    <t>Thu, 27 Jan, 2022, 5:31 pm IST</t>
  </si>
  <si>
    <t>Vadim</t>
  </si>
  <si>
    <t>406-8570816-2548324/SKU:  UR-WJJ0-I3TN</t>
  </si>
  <si>
    <t>Sun, 30 Jan, 2022, 10:25 am IST</t>
  </si>
  <si>
    <t>pallavi</t>
  </si>
  <si>
    <t>Set of 2 Pure 100% Leather Block Print Rectangular Jewelry Box with Mirror | Button Closure Multiple Utility Case (Shantiniketan Handicrafts)</t>
  </si>
  <si>
    <t>₹499.00</t>
  </si>
  <si>
    <t>171-1925470-1621156/SKU:  DN-0WDX-VYOT</t>
  </si>
  <si>
    <t>Tue, 25 Jan, 2022, 11:42 am IST</t>
  </si>
  <si>
    <t>Deepali</t>
  </si>
  <si>
    <t>404-9528809-9494717/SKU:  TQ-OE6K-9DIK</t>
  </si>
  <si>
    <t>Mon, 3 Jan, 2022, 9:43 pm IST</t>
  </si>
  <si>
    <t>Dr.</t>
  </si>
  <si>
    <t>404-3361026-0027538/SKU:  7K-6YIU-KO0R</t>
  </si>
  <si>
    <t>Mon, 29 Nov, 2021, 6:09 pm IST</t>
  </si>
  <si>
    <t>Sayanti</t>
  </si>
  <si>
    <t>Women's Pure Leather Jhallar Clutch Purse with Zipper Compartments | Polka Dot Block Print Ladies Wallet (Dark Green, 1 pc)</t>
  </si>
  <si>
    <t>408-1794879-4342714/SKU:  PG-WS6J-89DG</t>
  </si>
  <si>
    <t>Thu, 23 Dec, 2021, 12:02 pm IST</t>
  </si>
  <si>
    <t>Apoorva</t>
  </si>
  <si>
    <t>403-2108547-9065907/SKU:  54-D265-B74K</t>
  </si>
  <si>
    <t>Thu, 10 Feb, 2022, 11:22 pm IST</t>
  </si>
  <si>
    <t>RishuGarg</t>
  </si>
  <si>
    <t>Set of 3 Pure Leather Block Print Round Jewelry Boxes | Button Closure Multiple Utility Case (Shantiniketan Handicrafts) (Brown)</t>
  </si>
  <si>
    <t>₹475.00</t>
  </si>
  <si>
    <t>405-0789055-6741110/SKU:  W4-JQ2J-ZUF2</t>
  </si>
  <si>
    <t>Fri, 25 Feb, 2022, 8:44 pm IST</t>
  </si>
  <si>
    <t>Harshini</t>
  </si>
  <si>
    <t>100% Pure Leather Shantiniketan Clutch Purse: Traditional Block Print Bi-color Women's Wallets with Multiple Pockets and Zipper Compartments (1 pc) (Orange)</t>
  </si>
  <si>
    <t>171-4664401-7903525/SKU:  NT-6I2C-2TWX</t>
  </si>
  <si>
    <t>Sun, 26 Dec, 2021, 6:00 am IST</t>
  </si>
  <si>
    <t>Madhuparna</t>
  </si>
  <si>
    <t>Handcrafted Women's Handbag: 100% Pure Shantiniketan Leather Polka Dotted Shoulder Bag | Multi Pocket with Highly Durable Leather Handles (Black)</t>
  </si>
  <si>
    <t>₹80.24</t>
  </si>
  <si>
    <t>406-1051099-3807565/SKU:  2X-3C0F-KNJE</t>
  </si>
  <si>
    <t>Wed, 19 Jan, 2022, 7:13 pm IST</t>
  </si>
  <si>
    <t>Shakti</t>
  </si>
  <si>
    <t>408-9435263-6891514/SKU:  SB-WDQN-SDN9</t>
  </si>
  <si>
    <t>Thu, 9 Dec, 2021, 3:48 pm IST</t>
  </si>
  <si>
    <t>Sharmila</t>
  </si>
  <si>
    <t>₹146.32</t>
  </si>
  <si>
    <t>405-0868310-6684357/SKU:  X2-PMD5-PL2D</t>
  </si>
  <si>
    <t>Fri, 17 Dec, 2021, 3:57 pm IST</t>
  </si>
  <si>
    <t>Monali</t>
  </si>
  <si>
    <t>Bright and Colorful Handmade Shantiniketan Leather Ganesh Ji Piggy Coin Bank for Kids/Adults | Home Décor Handicrafts (Yellow)</t>
  </si>
  <si>
    <t>407-2925312-1225952/SKU:  54-D265-B74K</t>
  </si>
  <si>
    <t>Wed, 8 Dec, 2021, 9:22 pm IST</t>
  </si>
  <si>
    <t>anjali</t>
  </si>
  <si>
    <t>405-0209265-6273962/SKU:  V6-KQJX-XGP2</t>
  </si>
  <si>
    <t>Sun, 23 Jan, 2022, 9:37 am IST</t>
  </si>
  <si>
    <t>Gargi</t>
  </si>
  <si>
    <t>Women's Pure Leather Jhallar Clutch Purse with Zipper Compartments | Motif Block Print Ladies Wallet (Blue, 1 pc)</t>
  </si>
  <si>
    <t>403-0102354-2668323/SKU:  2X-3C0F-KNJE</t>
  </si>
  <si>
    <t>Sun, 30 Jan, 2022, 2:42 am IST</t>
  </si>
  <si>
    <t>Jeevan</t>
  </si>
  <si>
    <t>407-3924859-8788324/SKU:  SB-WDQN-SDN9</t>
  </si>
  <si>
    <t>Mon, 6 Dec, 2021, 4:22 pm IST</t>
  </si>
  <si>
    <t>kritika</t>
  </si>
  <si>
    <t>402-6563725-6606725/SKU:  SB-WDQN-SDN9</t>
  </si>
  <si>
    <t>Tue, 21 Dec, 2021, 4:11 pm IST</t>
  </si>
  <si>
    <t>Mitra</t>
  </si>
  <si>
    <t>₹3,897.00</t>
  </si>
  <si>
    <t>₹133.34</t>
  </si>
  <si>
    <t>408-3173592-1224340/SKU:  DN-0WDX-VYOT</t>
  </si>
  <si>
    <t>Thu, 9 Dec, 2021, 1:22 pm IST</t>
  </si>
  <si>
    <t>406-6970801-9059504/SKU:  CR-6E69-UXFW</t>
  </si>
  <si>
    <t>Wed, 1 Dec, 2021, 7:12 pm IST</t>
  </si>
  <si>
    <t>Rebecca</t>
  </si>
  <si>
    <t>407-7313002-2067527/SKU:  4H-Y62P-R483</t>
  </si>
  <si>
    <t>Fri, 4 Feb, 2022, 11:44 pm IST</t>
  </si>
  <si>
    <t>pavithra</t>
  </si>
  <si>
    <t>Stylish and Sleek Multiple Pockets 100% Leather Shoulder Bag | Contemporary Indian Leather Handicrafts for Women (Black)</t>
  </si>
  <si>
    <t>₹1,499.00</t>
  </si>
  <si>
    <t>402-9977250-1302757/SKU:  SB-WDQN-SDN9</t>
  </si>
  <si>
    <t>Tue, 21 Dec, 2021, 4:15 pm IST</t>
  </si>
  <si>
    <t>₹241.90</t>
  </si>
  <si>
    <t>404-7450458-9882702/SKU:  4V-I7XD-JQVR</t>
  </si>
  <si>
    <t>Mon, 6 Dec, 2021, 11:29 pm IST</t>
  </si>
  <si>
    <t>Bright and Colorful Shantiniketan Leather Elephant Piggy Coin Bank for Kids/Adults | Light-Weight Handcrafted Elephant Shaped Money Bank (Black, Small</t>
  </si>
  <si>
    <t>402-4007700-9289906/SKU:  8V-OQ14-I63T</t>
  </si>
  <si>
    <t>Mon, 13 Dec, 2021, 1:03 pm IST</t>
  </si>
  <si>
    <t>Valli</t>
  </si>
  <si>
    <t>Bright and Colorful Shantiniketan Leather Elephant Piggy Coin Bank for Kids/Adults | Light-Weight Handcrafted Elephant Shaped Money Bank (Yellow, Larg</t>
  </si>
  <si>
    <t>408-9442756-9477100/SKU:  CR-6E69-UXFW</t>
  </si>
  <si>
    <t>Wed, 2 Feb, 2022, 11:58 am IST</t>
  </si>
  <si>
    <t>amit</t>
  </si>
  <si>
    <t>403-7552858-2817166/SKU:  W4-JQ2J-ZUF2</t>
  </si>
  <si>
    <t>Sat, 4 Dec, 2021, 2:28 pm IST</t>
  </si>
  <si>
    <t>Anastasiia</t>
  </si>
  <si>
    <t>404-9326436-3517161/SKU:  4V-I7XD-JQVR</t>
  </si>
  <si>
    <t>Wed, 29 Dec, 2021, 1:03 pm IST</t>
  </si>
  <si>
    <t>Santhosh</t>
  </si>
  <si>
    <t>405-8264291-1183552/SKU:  94-TSV3-EIW6</t>
  </si>
  <si>
    <t>Tue, 11 Jan, 2022, 1:46 pm IST</t>
  </si>
  <si>
    <t>403-9089686-7304307/SKU:  ST-27BR-VEMQ</t>
  </si>
  <si>
    <t>Mon, 6 Dec, 2021, 10:25 pm IST</t>
  </si>
  <si>
    <t>J</t>
  </si>
  <si>
    <t>Stunning Women's Finished Leather Handbag | Sleek and Elegant Party Bag with Glamorous Steel Rings and Multiple Pockets (Pink)</t>
  </si>
  <si>
    <t>₹899.00</t>
  </si>
  <si>
    <t>403-3882329-3552343/SKU:  3F-4R9N-Z8NJ</t>
  </si>
  <si>
    <t>Thu, 20 Jan, 2022, 11:49 am IST</t>
  </si>
  <si>
    <t>Set of 3 Pure Leather Block Print Round Jewelry Boxes | Button Closure Multiple Utility Case (Shantiniketan Handicrafts) (Yellow)</t>
  </si>
  <si>
    <t>407-4026447-7131527/SKU:  NV-1DWM-41VX</t>
  </si>
  <si>
    <t>Sat, 4 Dec, 2021, 10:32 pm IST</t>
  </si>
  <si>
    <t>171-5230421-3237921/SKU:  DN-0WDX-VYOT</t>
  </si>
  <si>
    <t>Wed, 8 Dec, 2021, 12:15 am IST</t>
  </si>
  <si>
    <t>403-2445664-7853913/SKU:  AY-Z7BT-BMVM</t>
  </si>
  <si>
    <t>Wed, 1 Dec, 2021, 12:58 pm IST</t>
  </si>
  <si>
    <t>vvijayakakshmi</t>
  </si>
  <si>
    <t>407-8892478-3863557/SKU:  NN-AGEZ-5DUM</t>
  </si>
  <si>
    <t>Mon, 14 Feb, 2022, 7:12 pm IST</t>
  </si>
  <si>
    <t>Tapan</t>
  </si>
  <si>
    <t>171-3919731-3769907/SKU:  DN-0WDX-VYOT</t>
  </si>
  <si>
    <t>Tue, 25 Jan, 2022, 11:32 am IST</t>
  </si>
  <si>
    <t>171-3733329-6916359/SKU:  DN-0WDX-VYOT</t>
  </si>
  <si>
    <t>Fri, 10 Dec, 2021, 5:53 pm IST</t>
  </si>
  <si>
    <t>Shahin</t>
  </si>
  <si>
    <t>171-7361479-0297146/SKU:  DN-0WDX-VYOT</t>
  </si>
  <si>
    <t>Fri, 10 Dec, 2021, 11:38 am IST</t>
  </si>
  <si>
    <t>Amol</t>
  </si>
  <si>
    <t>₹1,796.00</t>
  </si>
  <si>
    <t>408-9200041-8517139/SKU:  CR-6E69-UXFW</t>
  </si>
  <si>
    <t>Sun, 2 Jan, 2022, 5:51 pm IST</t>
  </si>
  <si>
    <t>ROHIT</t>
  </si>
  <si>
    <t>408-3276798-6731502/SKU:  NN-AGEZ-5DUM</t>
  </si>
  <si>
    <t>Tue, 30 Nov, 2021, 7:49 pm IST</t>
  </si>
  <si>
    <t>Kumar</t>
  </si>
  <si>
    <t>405-7588425-0136360/SKU:  NV-1DWM-41VX</t>
  </si>
  <si>
    <t>Sat, 4 Dec, 2021, 12:43 am IST</t>
  </si>
  <si>
    <t>406-6034782-6293117/SKU:  W4-JQ2J-ZUF2</t>
  </si>
  <si>
    <t>Fri, 31 Dec, 2021, 9:55 pm IST</t>
  </si>
  <si>
    <t>NANDINI</t>
  </si>
  <si>
    <t>403-1376026-4537157/SKU:  5B-NW9K-L3AO</t>
  </si>
  <si>
    <t>Sun, 30 Jan, 2022, 7:13 pm IST</t>
  </si>
  <si>
    <t>ONGC</t>
  </si>
  <si>
    <t>Bright and Colorful Shantiniketan Leather Elephant Piggy Coin Bank for Kids/Adults | Light-Weight Handcrafted Elephant Shaped Money Bank (Red, Small)</t>
  </si>
  <si>
    <t>402-3108828-3083537/SKU:  DN-0WDX-VYOT</t>
  </si>
  <si>
    <t>Wed, 29 Dec, 2021, 8:44 am IST</t>
  </si>
  <si>
    <t>RAJAT</t>
  </si>
  <si>
    <t>171-5110229-2797921/SKU:  3F-4R9N-Z8NJ</t>
  </si>
  <si>
    <t>Sun, 16 Jan, 2022, 5:23 pm IST</t>
  </si>
  <si>
    <t>ria</t>
  </si>
  <si>
    <t>171-1659664-7877932/SKU:  CR-6E69-UXFW</t>
  </si>
  <si>
    <t>Wed, 23 Feb, 2022, 9:29 pm IST</t>
  </si>
  <si>
    <t>Saba</t>
  </si>
  <si>
    <t>404-5325305-3342738/SKU:  5B-NW9K-L3AO</t>
  </si>
  <si>
    <t>Wed, 9 Feb, 2022, 7:17 pm IST</t>
  </si>
  <si>
    <t>Poonam</t>
  </si>
  <si>
    <t>408-4117801-6732368/SKU:  PG-WS6J-89DG</t>
  </si>
  <si>
    <t>Thu, 13 Jan, 2022, 7:35 pm IST</t>
  </si>
  <si>
    <t>VAISHALI</t>
  </si>
  <si>
    <t>405-0409316-6263510/SKU:  3F-4R9N-Z8NJ</t>
  </si>
  <si>
    <t>Mon, 20 Dec, 2021, 8:29 pm IST</t>
  </si>
  <si>
    <t>Faruk</t>
  </si>
  <si>
    <t>407-0369001-6370762/SKU:  G4-B5GQ-8V30</t>
  </si>
  <si>
    <t>Sun, 9 Jan, 2022, 12:28 am IST</t>
  </si>
  <si>
    <t>402-1369108-5988348/SKU:  DN-0WDX-VYOT</t>
  </si>
  <si>
    <t>Thu, 9 Dec, 2021, 11:29 am IST</t>
  </si>
  <si>
    <t>Mariatta</t>
  </si>
  <si>
    <t>405-7352232-5348320/SKU:  DN-0WDX-VYOT</t>
  </si>
  <si>
    <t>Sun, 19 Dec, 2021, 7:41 am IST</t>
  </si>
  <si>
    <t>DIVYA</t>
  </si>
  <si>
    <t>171-8930811-8770760/SKU:  4V-I7XD-JQVR</t>
  </si>
  <si>
    <t>Mon, 21 Feb, 2022, 7:52 pm IST</t>
  </si>
  <si>
    <t>Shishir</t>
  </si>
  <si>
    <t>404-5892855-1521926/SKU:  V6-VUWR-856W</t>
  </si>
  <si>
    <t>Wed, 15 Dec, 2021, 11:11 am IST</t>
  </si>
  <si>
    <t>veena</t>
  </si>
  <si>
    <t>Bright &amp; Colorful Shantiniketan Leather Piggy Bank for Kids/Adults | Light-Weight Handcrafted Owl Shaped Coin Bank (Black)</t>
  </si>
  <si>
    <t>403-0543607-1044310/SKU:  CR-6E69-UXFW</t>
  </si>
  <si>
    <t>Tue, 1 Feb, 2022, 6:45 am IST</t>
  </si>
  <si>
    <t>Gita</t>
  </si>
  <si>
    <t>171-4338001-7654754/SKU:  U1-8YOK-510E</t>
  </si>
  <si>
    <t>Sun, 9 Jan, 2022, 9:33 pm IST</t>
  </si>
  <si>
    <t>srisoma</t>
  </si>
  <si>
    <t>408-5721047-6522728/SKU:  DN-0WDX-VYOT</t>
  </si>
  <si>
    <t>Sun, 12 Dec, 2021, 7:09 pm IST</t>
  </si>
  <si>
    <t>Ashna</t>
  </si>
  <si>
    <t>402-5940762-2914747/SKU:  0M-RFE6-443C</t>
  </si>
  <si>
    <t>Sun, 2 Jan, 2022, 3:01 pm IST</t>
  </si>
  <si>
    <t>Swathi</t>
  </si>
  <si>
    <t>Set of 3 Pure Leather Block Print Round Jewelry Boxes | Button Closure Multiple Utility Case (Shantiniketan Handicrafts) (Green)</t>
  </si>
  <si>
    <t>407-6814126-3628337/SKU:  S1-A92Q-JU3X</t>
  </si>
  <si>
    <t>Wed, 8 Dec, 2021, 11:54 pm IST</t>
  </si>
  <si>
    <t>Aarti</t>
  </si>
  <si>
    <t>171-3007462-1281169/SKU:  78-ZYA1-UMZH</t>
  </si>
  <si>
    <t>Thu, 17 Feb, 2022, 9:14 pm IST</t>
  </si>
  <si>
    <t>Captain</t>
  </si>
  <si>
    <t>Bright and Colorful Horse Shaped Piggy Coin Bank | Block Printed West Bengal's 100% Leather Handicrafts (Shantiniketan Art) | Money Bank for Kids | Ch</t>
  </si>
  <si>
    <t>403-8215280-0912306/SKU:  CR-6E69-UXFW</t>
  </si>
  <si>
    <t>Sun, 30 Jan, 2022, 1:37 pm IST</t>
  </si>
  <si>
    <t>402-2278272-1998728/SKU:  DN-0WDX-VYOT</t>
  </si>
  <si>
    <t>Fri, 10 Dec, 2021, 4:15 pm IST</t>
  </si>
  <si>
    <t>Dalreen</t>
  </si>
  <si>
    <t>405-3911719-8266724/SKU:  DN-0WDX-VYOT</t>
  </si>
  <si>
    <t>Wed, 1 Dec, 2021, 6:53 pm IST</t>
  </si>
  <si>
    <t>ANIL</t>
  </si>
  <si>
    <t>406-5755913-6641938/SKU:  WR-ANCX-U28C</t>
  </si>
  <si>
    <t>Thu, 17 Feb, 2022, 8:47 am IST</t>
  </si>
  <si>
    <t>Shikha</t>
  </si>
  <si>
    <t>171-7565385-5722750/SKU:  2X-3C0F-KNJE</t>
  </si>
  <si>
    <t>Thu, 20 Jan, 2022, 10:57 am IST</t>
  </si>
  <si>
    <t>402-8044719-8889119/SKU:  3F-4R9N-Z8NJ</t>
  </si>
  <si>
    <t>Sat, 4 Dec, 2021, 10:28 pm IST</t>
  </si>
  <si>
    <t>Andhra Pradesh</t>
  </si>
  <si>
    <t>402-1808225-2809140/SKU:  S1-A92Q-JU3X</t>
  </si>
  <si>
    <t>Sat, 25 Dec, 2021, 4:03 pm IST</t>
  </si>
  <si>
    <t>User</t>
  </si>
  <si>
    <t>Himachal Pradesh</t>
  </si>
  <si>
    <t>171-2829978-1258758/SKU:  DN-0WDX-VYOT</t>
  </si>
  <si>
    <t>Mon, 13 Dec, 2021, 11:30 am IST</t>
  </si>
  <si>
    <t>402-3045457-5360311/SKU:  SB-WDQN-SDN9</t>
  </si>
  <si>
    <t>Wed, 1 Dec, 2021, 12:18 pm IST</t>
  </si>
  <si>
    <t>Sharmistha</t>
  </si>
  <si>
    <t>408-2260162-8323567/SKU:  SB-WDQN-SDN9</t>
  </si>
  <si>
    <t>Thu, 9 Dec, 2021, 6:55 pm IST</t>
  </si>
  <si>
    <t>shashank</t>
  </si>
  <si>
    <t>₹105.02</t>
  </si>
  <si>
    <t>403-5664951-8941100/SKU:  N8-YFZF-P74I</t>
  </si>
  <si>
    <t>Wed, 23 Feb, 2022, 12:43 am IST</t>
  </si>
  <si>
    <t>Jayeta</t>
  </si>
  <si>
    <t>Stylish and Sleek Multiple Pockets 100 Percent Leather Shoulder Bag Contemporary Indian Leather Handicrafts for Women (Yellow) (BL335)</t>
  </si>
  <si>
    <t>402-4845680-8041921/SKU:  2X-3C0F-KNJE</t>
  </si>
  <si>
    <t>Sun, 26 Dec, 2021, 6:21 pm IST</t>
  </si>
  <si>
    <t>Varun</t>
  </si>
  <si>
    <t>Order ID</t>
  </si>
  <si>
    <t>Processed By</t>
  </si>
  <si>
    <t>State</t>
  </si>
  <si>
    <t>Rank</t>
  </si>
  <si>
    <t>Area (km2)</t>
  </si>
  <si>
    <t>Region</t>
  </si>
  <si>
    <t>171</t>
  </si>
  <si>
    <t>Rajasthan</t>
  </si>
  <si>
    <t>1 (S2)</t>
  </si>
  <si>
    <t>Northern</t>
  </si>
  <si>
    <t>172</t>
  </si>
  <si>
    <t>B</t>
  </si>
  <si>
    <t>Madhya Pradesh</t>
  </si>
  <si>
    <t>2 (S2)</t>
  </si>
  <si>
    <t>Central</t>
  </si>
  <si>
    <t>173</t>
  </si>
  <si>
    <t>C</t>
  </si>
  <si>
    <t>3 (S3)</t>
  </si>
  <si>
    <t>Western</t>
  </si>
  <si>
    <t>174</t>
  </si>
  <si>
    <t>D</t>
  </si>
  <si>
    <t>Uttar Pradesh</t>
  </si>
  <si>
    <t>4 (S4)</t>
  </si>
  <si>
    <t>175</t>
  </si>
  <si>
    <t>E</t>
  </si>
  <si>
    <t>Gujarat</t>
  </si>
  <si>
    <t>5 (S5)</t>
  </si>
  <si>
    <t>176</t>
  </si>
  <si>
    <t>F</t>
  </si>
  <si>
    <t>Karnataka</t>
  </si>
  <si>
    <t>6 (S6)</t>
  </si>
  <si>
    <t>Southern</t>
  </si>
  <si>
    <t>177</t>
  </si>
  <si>
    <t>G</t>
  </si>
  <si>
    <t>7 (S7)</t>
  </si>
  <si>
    <t>178</t>
  </si>
  <si>
    <t>H</t>
  </si>
  <si>
    <t>8 (S8)</t>
  </si>
  <si>
    <t>Eastern</t>
  </si>
  <si>
    <t>179</t>
  </si>
  <si>
    <t>I</t>
  </si>
  <si>
    <t>Chhattisgarh</t>
  </si>
  <si>
    <t>9 (S9)</t>
  </si>
  <si>
    <t>180</t>
  </si>
  <si>
    <t>Tamil Nadu</t>
  </si>
  <si>
    <t>10 (S10)</t>
  </si>
  <si>
    <t>402</t>
  </si>
  <si>
    <t>Telangana</t>
  </si>
  <si>
    <t>11 (S11)</t>
  </si>
  <si>
    <t>403</t>
  </si>
  <si>
    <t>L</t>
  </si>
  <si>
    <t>Bihar</t>
  </si>
  <si>
    <t>12 (S12)</t>
  </si>
  <si>
    <t>404</t>
  </si>
  <si>
    <t>M</t>
  </si>
  <si>
    <t>West Bengal</t>
  </si>
  <si>
    <t>13 (S13)</t>
  </si>
  <si>
    <t>405</t>
  </si>
  <si>
    <t>N</t>
  </si>
  <si>
    <t>Arunachal Pradesh</t>
  </si>
  <si>
    <t>14 (S14)</t>
  </si>
  <si>
    <t>Northeastern</t>
  </si>
  <si>
    <t>406</t>
  </si>
  <si>
    <t>O</t>
  </si>
  <si>
    <t>Jharkhand</t>
  </si>
  <si>
    <t>15 (S15)</t>
  </si>
  <si>
    <t>407</t>
  </si>
  <si>
    <t>P</t>
  </si>
  <si>
    <t>Assam</t>
  </si>
  <si>
    <t>16 (S16)</t>
  </si>
  <si>
    <t>408</t>
  </si>
  <si>
    <t>Q</t>
  </si>
  <si>
    <t>Ladakh</t>
  </si>
  <si>
    <t>17 (UT1)</t>
  </si>
  <si>
    <t>409</t>
  </si>
  <si>
    <t>R</t>
  </si>
  <si>
    <t>18 (S17)</t>
  </si>
  <si>
    <t>410</t>
  </si>
  <si>
    <t>S</t>
  </si>
  <si>
    <t>Uttarakhand</t>
  </si>
  <si>
    <t>19 (S18)</t>
  </si>
  <si>
    <t>411</t>
  </si>
  <si>
    <t>T</t>
  </si>
  <si>
    <t>Punjab</t>
  </si>
  <si>
    <t>20 (S19)</t>
  </si>
  <si>
    <t>412</t>
  </si>
  <si>
    <t>U</t>
  </si>
  <si>
    <t>Haryana</t>
  </si>
  <si>
    <t>21 (S20)</t>
  </si>
  <si>
    <t>413</t>
  </si>
  <si>
    <t>V</t>
  </si>
  <si>
    <t>Jammu and Kashmir</t>
  </si>
  <si>
    <t>22 (UT2)</t>
  </si>
  <si>
    <t>414</t>
  </si>
  <si>
    <t>W</t>
  </si>
  <si>
    <t>Kerala</t>
  </si>
  <si>
    <t>23 (S21)</t>
  </si>
  <si>
    <t>415</t>
  </si>
  <si>
    <t>X</t>
  </si>
  <si>
    <t>Meghalaya</t>
  </si>
  <si>
    <t>24 (S22)</t>
  </si>
  <si>
    <t>416</t>
  </si>
  <si>
    <t>Y</t>
  </si>
  <si>
    <t>Manipur</t>
  </si>
  <si>
    <t>25 (S23)</t>
  </si>
  <si>
    <t>417</t>
  </si>
  <si>
    <t>Z</t>
  </si>
  <si>
    <t>Mizoram</t>
  </si>
  <si>
    <t>26 (S24)</t>
  </si>
  <si>
    <t>418</t>
  </si>
  <si>
    <t>AA</t>
  </si>
  <si>
    <t>Nagaland</t>
  </si>
  <si>
    <t>27 (S25)</t>
  </si>
  <si>
    <t>419</t>
  </si>
  <si>
    <t>AB</t>
  </si>
  <si>
    <t>Tripura</t>
  </si>
  <si>
    <t>28 (S26)</t>
  </si>
  <si>
    <t>Andaman and Nicobar Islands</t>
  </si>
  <si>
    <t>29 (UT3)</t>
  </si>
  <si>
    <t>Bay of Bengal</t>
  </si>
  <si>
    <t>Sikkim</t>
  </si>
  <si>
    <t>30 (S27)</t>
  </si>
  <si>
    <t>Goa</t>
  </si>
  <si>
    <t>31 (S28)</t>
  </si>
  <si>
    <t>Delhi</t>
  </si>
  <si>
    <t>32 (UT4)</t>
  </si>
  <si>
    <t>Dadra and Nagar Haveli and Daman and Diu</t>
  </si>
  <si>
    <t>33 (UT5)</t>
  </si>
  <si>
    <t>Puducherry</t>
  </si>
  <si>
    <t>34 (UT6)</t>
  </si>
  <si>
    <t>Chandigarh</t>
  </si>
  <si>
    <t>35 (UT7)</t>
  </si>
  <si>
    <t>Lakshadweep</t>
  </si>
  <si>
    <t>36 (UT8)</t>
  </si>
  <si>
    <t>Arabian Sea</t>
  </si>
  <si>
    <t>Day</t>
  </si>
  <si>
    <t>Date</t>
  </si>
  <si>
    <t>Month</t>
  </si>
  <si>
    <t>Year</t>
  </si>
  <si>
    <t>Row Labels</t>
  </si>
  <si>
    <t>Jan</t>
  </si>
  <si>
    <t>Feb</t>
  </si>
  <si>
    <t>Jun</t>
  </si>
  <si>
    <t>Jul</t>
  </si>
  <si>
    <t>Aug</t>
  </si>
  <si>
    <t>Sep</t>
  </si>
  <si>
    <t>Oct</t>
  </si>
  <si>
    <t>Nov</t>
  </si>
  <si>
    <t>Dec</t>
  </si>
  <si>
    <t>Grand Total</t>
  </si>
  <si>
    <t>Column Labels</t>
  </si>
  <si>
    <t>Count of order_status</t>
  </si>
  <si>
    <t>shipping_raw</t>
  </si>
  <si>
    <t>Average of shipping_fee</t>
  </si>
  <si>
    <t>(Multiple Items)</t>
  </si>
  <si>
    <t>Bhilai</t>
  </si>
  <si>
    <t>Bhubaneswar</t>
  </si>
  <si>
    <t>Mumbai</t>
  </si>
  <si>
    <t>Ernakulam</t>
  </si>
  <si>
    <t>Surat</t>
  </si>
  <si>
    <t>Pune</t>
  </si>
  <si>
    <t>New Delhi</t>
  </si>
  <si>
    <t>Tuticorin</t>
  </si>
  <si>
    <t>Kolkata</t>
  </si>
  <si>
    <t>Bardez</t>
  </si>
  <si>
    <t>Thane District</t>
  </si>
  <si>
    <t>Visakhapatnam</t>
  </si>
  <si>
    <t>Kodambakkam Chennai</t>
  </si>
  <si>
    <t>Solan</t>
  </si>
  <si>
    <t>Durg</t>
  </si>
  <si>
    <t>Pasighat</t>
  </si>
  <si>
    <t>Devarakonda</t>
  </si>
  <si>
    <t>Howrah</t>
  </si>
  <si>
    <t>Orai</t>
  </si>
  <si>
    <t>Bareilly</t>
  </si>
  <si>
    <t>Bengaluru</t>
  </si>
  <si>
    <t>Faridabad</t>
  </si>
  <si>
    <t>Agartala</t>
  </si>
  <si>
    <t>Coonoor</t>
  </si>
  <si>
    <t>Mantha</t>
  </si>
  <si>
    <t>Mahalingpur</t>
  </si>
  <si>
    <t>Hyderabad</t>
  </si>
  <si>
    <t>Mumbai 400 026</t>
  </si>
  <si>
    <t>Cuttack</t>
  </si>
  <si>
    <t>Gurugram</t>
  </si>
  <si>
    <t>Jaleswar</t>
  </si>
  <si>
    <t>Punepune</t>
  </si>
  <si>
    <t>Raia</t>
  </si>
  <si>
    <t>Jagdalpur</t>
  </si>
  <si>
    <t>Salem</t>
  </si>
  <si>
    <t>Jammu</t>
  </si>
  <si>
    <t>Ahmedabad</t>
  </si>
  <si>
    <t>Silchar</t>
  </si>
  <si>
    <t>Guwahati</t>
  </si>
  <si>
    <t>Karaikkudi</t>
  </si>
  <si>
    <t>Kodad</t>
  </si>
  <si>
    <t>Badlapur</t>
  </si>
  <si>
    <t>Thane</t>
  </si>
  <si>
    <t>Pollachi</t>
  </si>
  <si>
    <t>Raipur</t>
  </si>
  <si>
    <t>Jalandhar</t>
  </si>
  <si>
    <t>Thisayanvilai</t>
  </si>
  <si>
    <t>Bidhan Nagar</t>
  </si>
  <si>
    <t>Jaipur</t>
  </si>
  <si>
    <t>Chennai</t>
  </si>
  <si>
    <t>Palai</t>
  </si>
  <si>
    <t>Korba</t>
  </si>
  <si>
    <t>Saharanpur</t>
  </si>
  <si>
    <t>Thamarassery</t>
  </si>
  <si>
    <t>Gautam Buddha Nagar</t>
  </si>
  <si>
    <t>Katwa</t>
  </si>
  <si>
    <t>Jodhpur</t>
  </si>
  <si>
    <t>Malda</t>
  </si>
  <si>
    <t>Noida</t>
  </si>
  <si>
    <t>Secunderabad</t>
  </si>
  <si>
    <t>Siwan</t>
  </si>
  <si>
    <t>Navi Mumbai</t>
  </si>
  <si>
    <t>Indore</t>
  </si>
  <si>
    <t>Ghaziabad</t>
  </si>
  <si>
    <t>Vadodara</t>
  </si>
  <si>
    <t>Mohali</t>
  </si>
  <si>
    <t>Amroha</t>
  </si>
  <si>
    <t>Lucknow</t>
  </si>
  <si>
    <t>Burdwan</t>
  </si>
  <si>
    <t>Allahabad</t>
  </si>
  <si>
    <t>Bilimora</t>
  </si>
  <si>
    <t>Kanpur</t>
  </si>
  <si>
    <t>Dehradun</t>
  </si>
  <si>
    <t>Jammu And Kashmir</t>
  </si>
  <si>
    <t>2021</t>
  </si>
  <si>
    <t>2022</t>
  </si>
  <si>
    <t>Ecommerce Sales Dashboard</t>
  </si>
  <si>
    <r>
      <t xml:space="preserve">For the year 2021, we can observe a steady </t>
    </r>
    <r>
      <rPr>
        <b/>
        <sz val="12"/>
        <color theme="1"/>
        <rFont val="Calibri"/>
        <family val="2"/>
        <scheme val="major"/>
      </rPr>
      <t>increase</t>
    </r>
    <r>
      <rPr>
        <sz val="12"/>
        <color theme="1"/>
        <rFont val="Calibri"/>
        <family val="2"/>
        <scheme val="major"/>
      </rPr>
      <t xml:space="preserve"> in numbers from</t>
    </r>
    <r>
      <rPr>
        <b/>
        <sz val="12"/>
        <color theme="1"/>
        <rFont val="Calibri"/>
        <family val="2"/>
        <scheme val="major"/>
      </rPr>
      <t xml:space="preserve"> July until December</t>
    </r>
    <r>
      <rPr>
        <sz val="12"/>
        <color theme="1"/>
        <rFont val="Calibri"/>
        <family val="2"/>
        <scheme val="major"/>
      </rPr>
      <t xml:space="preserve"> which indicates an </t>
    </r>
    <r>
      <rPr>
        <b/>
        <sz val="12"/>
        <color theme="8" tint="-0.249977111117893"/>
        <rFont val="Calibri"/>
        <family val="2"/>
        <scheme val="major"/>
      </rPr>
      <t>upward trend</t>
    </r>
    <r>
      <rPr>
        <sz val="12"/>
        <color theme="4" tint="-0.499984740745262"/>
        <rFont val="Calibri"/>
        <family val="2"/>
        <scheme val="major"/>
      </rPr>
      <t xml:space="preserve"> </t>
    </r>
    <r>
      <rPr>
        <sz val="12"/>
        <color theme="1"/>
        <rFont val="Calibri"/>
        <family val="2"/>
        <scheme val="major"/>
      </rPr>
      <t xml:space="preserve">on these months. The highest recorded transactions are on </t>
    </r>
    <r>
      <rPr>
        <b/>
        <sz val="12"/>
        <color theme="8" tint="-0.249977111117893"/>
        <rFont val="Calibri"/>
        <family val="2"/>
        <scheme val="major"/>
      </rPr>
      <t>December</t>
    </r>
    <r>
      <rPr>
        <sz val="12"/>
        <color theme="1"/>
        <rFont val="Calibri"/>
        <family val="2"/>
        <scheme val="major"/>
      </rPr>
      <t>. The transactions then start to decrease at the start of the new year on 2022, after its peak on December.</t>
    </r>
  </si>
  <si>
    <r>
      <t xml:space="preserve">The percentage of </t>
    </r>
    <r>
      <rPr>
        <b/>
        <sz val="12"/>
        <color theme="1"/>
        <rFont val="Calibri"/>
        <family val="2"/>
        <scheme val="minor"/>
      </rPr>
      <t>successfully delivered items</t>
    </r>
    <r>
      <rPr>
        <sz val="12"/>
        <color theme="1"/>
        <rFont val="Calibri"/>
        <family val="2"/>
        <scheme val="minor"/>
      </rPr>
      <t xml:space="preserve"> per month is </t>
    </r>
    <r>
      <rPr>
        <b/>
        <sz val="12"/>
        <color theme="8" tint="-0.249977111117893"/>
        <rFont val="Calibri"/>
        <family val="2"/>
        <scheme val="minor"/>
      </rPr>
      <t>above 80%</t>
    </r>
    <r>
      <rPr>
        <sz val="12"/>
        <color theme="1"/>
        <rFont val="Calibri"/>
        <family val="2"/>
        <scheme val="minor"/>
      </rPr>
      <t>. Central region has a successful delivery percentage of 100%. Other regions also have a high delivery percentage.</t>
    </r>
  </si>
  <si>
    <r>
      <t xml:space="preserve">Areas with </t>
    </r>
    <r>
      <rPr>
        <b/>
        <sz val="12"/>
        <color theme="1"/>
        <rFont val="Calibri"/>
        <family val="2"/>
        <scheme val="minor"/>
      </rPr>
      <t>high shipping fee</t>
    </r>
    <r>
      <rPr>
        <sz val="12"/>
        <color theme="1"/>
        <rFont val="Calibri"/>
        <family val="2"/>
        <scheme val="minor"/>
      </rPr>
      <t xml:space="preserve"> which are </t>
    </r>
    <r>
      <rPr>
        <b/>
        <sz val="12"/>
        <color theme="8" tint="-0.249977111117893"/>
        <rFont val="Calibri"/>
        <family val="2"/>
        <scheme val="minor"/>
      </rPr>
      <t>Southern, Northern, and Western</t>
    </r>
    <r>
      <rPr>
        <sz val="12"/>
        <color theme="1"/>
        <rFont val="Calibri"/>
        <family val="2"/>
        <scheme val="minor"/>
      </rPr>
      <t xml:space="preserve"> regions have the </t>
    </r>
    <r>
      <rPr>
        <b/>
        <sz val="12"/>
        <color theme="1"/>
        <rFont val="Calibri"/>
        <family val="2"/>
        <scheme val="minor"/>
      </rPr>
      <t>highest number of orders.</t>
    </r>
  </si>
  <si>
    <r>
      <t xml:space="preserve">Sales should be improved on </t>
    </r>
    <r>
      <rPr>
        <b/>
        <sz val="12"/>
        <color rgb="FFC00000"/>
        <rFont val="Calibri"/>
        <family val="2"/>
        <scheme val="minor"/>
      </rPr>
      <t>Central and Northeastern region</t>
    </r>
    <r>
      <rPr>
        <sz val="12"/>
        <color theme="1"/>
        <rFont val="Calibri"/>
        <family val="2"/>
        <scheme val="minor"/>
      </rPr>
      <t xml:space="preserve"> especially that they have cheaper shipping fees which should give consumers in these areas an advantage in purchasing items.</t>
    </r>
  </si>
  <si>
    <t>Monthly Transactions</t>
  </si>
  <si>
    <t>Monthly Distribution of Order Status</t>
  </si>
  <si>
    <t>Shipping Fee &amp; Order Count By Region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</si>
</sst>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409]d\-mmm\-yy;@"/>
  </numFmts>
  <fonts count="17" x14ac:knownFonts="1">
    <font>
      <sz val="11"/>
      <color theme="1"/>
      <name val="Calibri"/>
      <scheme val="minor"/>
    </font>
    <font>
      <sz val="11"/>
      <color theme="1"/>
      <name val="Calibri"/>
      <family val="2"/>
    </font>
    <font>
      <sz val="12"/>
      <color theme="1"/>
      <name val="Calibri"/>
      <family val="2"/>
    </font>
    <font>
      <sz val="12"/>
      <color theme="1"/>
      <name val="Calibri"/>
      <family val="2"/>
    </font>
    <font>
      <sz val="11"/>
      <color rgb="FF050505"/>
      <name val="Segoe UI Historic"/>
      <family val="2"/>
    </font>
    <font>
      <b/>
      <sz val="12"/>
      <color theme="1"/>
      <name val="Calibri"/>
      <family val="2"/>
    </font>
    <font>
      <sz val="12"/>
      <color theme="1"/>
      <name val="Century Gothic"/>
      <family val="2"/>
    </font>
    <font>
      <sz val="30"/>
      <color theme="1"/>
      <name val="Calibri"/>
      <family val="2"/>
      <scheme val="minor"/>
    </font>
    <font>
      <sz val="12"/>
      <color theme="1"/>
      <name val="Calibri"/>
      <family val="2"/>
      <scheme val="minor"/>
    </font>
    <font>
      <sz val="12"/>
      <color theme="1"/>
      <name val="Calibri"/>
      <scheme val="minor"/>
    </font>
    <font>
      <b/>
      <sz val="12"/>
      <color theme="1"/>
      <name val="Calibri"/>
      <family val="2"/>
      <scheme val="minor"/>
    </font>
    <font>
      <sz val="12"/>
      <color theme="1"/>
      <name val="Calibri"/>
      <family val="2"/>
      <scheme val="major"/>
    </font>
    <font>
      <sz val="12"/>
      <color theme="4" tint="-0.499984740745262"/>
      <name val="Calibri"/>
      <family val="2"/>
      <scheme val="major"/>
    </font>
    <font>
      <b/>
      <sz val="12"/>
      <color theme="1"/>
      <name val="Calibri"/>
      <family val="2"/>
      <scheme val="major"/>
    </font>
    <font>
      <b/>
      <sz val="12"/>
      <color theme="8" tint="-0.249977111117893"/>
      <name val="Calibri"/>
      <family val="2"/>
      <scheme val="major"/>
    </font>
    <font>
      <b/>
      <sz val="12"/>
      <color theme="8" tint="-0.249977111117893"/>
      <name val="Calibri"/>
      <family val="2"/>
      <scheme val="minor"/>
    </font>
    <font>
      <b/>
      <sz val="12"/>
      <color rgb="FFC00000"/>
      <name val="Calibri"/>
      <family val="2"/>
      <scheme val="minor"/>
    </font>
  </fonts>
  <fills count="2">
    <fill>
      <patternFill patternType="none"/>
    </fill>
    <fill>
      <patternFill patternType="gray125"/>
    </fill>
  </fills>
  <borders count="10">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s>
  <cellStyleXfs count="1">
    <xf numFmtId="0" fontId="0" fillId="0" borderId="0"/>
  </cellStyleXfs>
  <cellXfs count="44">
    <xf numFmtId="0" fontId="0" fillId="0" borderId="0" xfId="0"/>
    <xf numFmtId="49" fontId="2" fillId="0" borderId="0" xfId="0" applyNumberFormat="1" applyFont="1"/>
    <xf numFmtId="0" fontId="1" fillId="0" borderId="1" xfId="0" applyFont="1" applyBorder="1"/>
    <xf numFmtId="49" fontId="3" fillId="0" borderId="0" xfId="0" applyNumberFormat="1" applyFont="1"/>
    <xf numFmtId="2" fontId="2" fillId="0" borderId="0" xfId="0" applyNumberFormat="1" applyFont="1" applyAlignment="1">
      <alignment horizontal="left"/>
    </xf>
    <xf numFmtId="14" fontId="3" fillId="0" borderId="0" xfId="0" applyNumberFormat="1" applyFont="1" applyAlignment="1">
      <alignment horizontal="left"/>
    </xf>
    <xf numFmtId="0" fontId="3" fillId="0" borderId="0" xfId="0" applyFont="1" applyAlignment="1">
      <alignment horizontal="left"/>
    </xf>
    <xf numFmtId="165" fontId="5" fillId="0" borderId="0" xfId="0" applyNumberFormat="1" applyFont="1" applyAlignment="1">
      <alignment horizontal="left"/>
    </xf>
    <xf numFmtId="1" fontId="2" fillId="0" borderId="0" xfId="0" applyNumberFormat="1" applyFont="1" applyAlignment="1">
      <alignment horizontal="left"/>
    </xf>
    <xf numFmtId="164" fontId="2" fillId="0" borderId="0" xfId="0" applyNumberFormat="1" applyFont="1" applyAlignment="1">
      <alignment horizontal="left"/>
    </xf>
    <xf numFmtId="0" fontId="4" fillId="0" borderId="0" xfId="0" applyFont="1" applyAlignment="1">
      <alignment horizontal="left"/>
    </xf>
    <xf numFmtId="14" fontId="4" fillId="0" borderId="0" xfId="0" applyNumberFormat="1" applyFont="1" applyAlignment="1">
      <alignment horizontal="left"/>
    </xf>
    <xf numFmtId="14" fontId="2" fillId="0" borderId="0" xfId="0" applyNumberFormat="1" applyFont="1" applyAlignment="1">
      <alignment horizontal="left"/>
    </xf>
    <xf numFmtId="2" fontId="0" fillId="0" borderId="0" xfId="0" applyNumberFormat="1" applyAlignment="1">
      <alignment horizontal="left"/>
    </xf>
    <xf numFmtId="14" fontId="0" fillId="0" borderId="0" xfId="0" applyNumberFormat="1" applyAlignment="1">
      <alignment horizontal="left"/>
    </xf>
    <xf numFmtId="0" fontId="0" fillId="0" borderId="0" xfId="0" applyAlignment="1">
      <alignment horizontal="left"/>
    </xf>
    <xf numFmtId="165" fontId="0" fillId="0" borderId="0" xfId="0" applyNumberFormat="1" applyAlignment="1">
      <alignment horizontal="left"/>
    </xf>
    <xf numFmtId="0" fontId="3" fillId="0" borderId="0" xfId="0" applyFont="1"/>
    <xf numFmtId="0" fontId="2" fillId="0" borderId="0" xfId="0" applyFont="1"/>
    <xf numFmtId="0" fontId="1" fillId="0" borderId="2" xfId="0" applyFont="1" applyBorder="1"/>
    <xf numFmtId="0" fontId="1" fillId="0" borderId="3" xfId="0" applyFont="1" applyBorder="1"/>
    <xf numFmtId="0" fontId="1" fillId="0" borderId="4" xfId="0" applyFont="1" applyBorder="1"/>
    <xf numFmtId="0" fontId="1" fillId="0" borderId="5" xfId="0" applyFont="1" applyBorder="1"/>
    <xf numFmtId="0" fontId="1" fillId="0" borderId="6" xfId="0" applyFont="1" applyBorder="1"/>
    <xf numFmtId="0" fontId="1" fillId="0" borderId="7" xfId="0" applyFont="1" applyBorder="1"/>
    <xf numFmtId="0" fontId="1" fillId="0" borderId="8" xfId="0" applyFont="1" applyBorder="1"/>
    <xf numFmtId="0" fontId="1" fillId="0" borderId="9" xfId="0" applyFont="1" applyBorder="1"/>
    <xf numFmtId="2" fontId="0" fillId="0" borderId="0" xfId="0" applyNumberFormat="1"/>
    <xf numFmtId="0" fontId="6" fillId="0" borderId="0" xfId="0" applyFont="1" applyAlignment="1">
      <alignment vertical="top" wrapText="1"/>
    </xf>
    <xf numFmtId="0" fontId="6" fillId="0" borderId="0" xfId="0" applyFont="1" applyAlignment="1">
      <alignment horizontal="left" vertical="top" wrapText="1"/>
    </xf>
    <xf numFmtId="0" fontId="8" fillId="0" borderId="0" xfId="0" applyFont="1"/>
    <xf numFmtId="0" fontId="8" fillId="0" borderId="0" xfId="0" applyFont="1" applyAlignment="1">
      <alignment vertical="top" wrapText="1"/>
    </xf>
    <xf numFmtId="0" fontId="8" fillId="0" borderId="0" xfId="0" applyFont="1" applyAlignment="1">
      <alignment horizontal="left" vertical="top" wrapText="1"/>
    </xf>
    <xf numFmtId="0" fontId="9" fillId="0" borderId="0" xfId="0" applyFont="1"/>
    <xf numFmtId="0" fontId="9" fillId="0" borderId="0" xfId="0" applyFont="1" applyAlignment="1">
      <alignment horizontal="left"/>
    </xf>
    <xf numFmtId="0" fontId="9" fillId="0" borderId="0" xfId="0" applyFont="1" applyAlignment="1">
      <alignment horizontal="left" indent="1"/>
    </xf>
    <xf numFmtId="9" fontId="9" fillId="0" borderId="0" xfId="0" applyNumberFormat="1" applyFont="1"/>
    <xf numFmtId="2" fontId="9" fillId="0" borderId="0" xfId="0" applyNumberFormat="1" applyFont="1"/>
    <xf numFmtId="0" fontId="7" fillId="0" borderId="0" xfId="0" applyFont="1" applyAlignment="1">
      <alignment horizontal="center" vertical="center"/>
    </xf>
    <xf numFmtId="0" fontId="8" fillId="0" borderId="0" xfId="0" applyFont="1" applyAlignment="1">
      <alignment horizontal="left" vertical="center" wrapText="1"/>
    </xf>
    <xf numFmtId="0" fontId="11" fillId="0" borderId="0" xfId="0" applyFont="1" applyAlignment="1">
      <alignment horizontal="left" vertical="center" wrapText="1"/>
    </xf>
    <xf numFmtId="0" fontId="0" fillId="0" borderId="0" xfId="0" applyAlignment="1">
      <alignment horizontal="center"/>
    </xf>
    <xf numFmtId="0" fontId="11" fillId="0" borderId="0" xfId="0" applyFont="1" applyAlignment="1">
      <alignment horizontal="center" vertical="center" wrapText="1"/>
    </xf>
    <xf numFmtId="0" fontId="8" fillId="0" borderId="0" xfId="0" applyFont="1" applyAlignment="1">
      <alignment horizontal="center" vertical="center" wrapText="1"/>
    </xf>
  </cellXfs>
  <cellStyles count="1">
    <cellStyle name="Normal" xfId="0" builtinId="0"/>
  </cellStyles>
  <dxfs count="79">
    <dxf>
      <font>
        <b val="0"/>
        <i val="0"/>
        <strike val="0"/>
        <condense val="0"/>
        <extend val="0"/>
        <outline val="0"/>
        <shadow val="0"/>
        <u val="none"/>
        <vertAlign val="baseline"/>
        <sz val="11"/>
        <color theme="1"/>
        <name val="Calibri"/>
        <scheme val="none"/>
      </font>
      <border diagonalUp="0" diagonalDown="0">
        <left style="thin">
          <color rgb="FF000000"/>
        </left>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none"/>
      </font>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none"/>
      </font>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none"/>
      </font>
      <border diagonalUp="0" diagonalDown="0">
        <left/>
        <right style="thin">
          <color rgb="FF000000"/>
        </right>
        <top style="thin">
          <color rgb="FF000000"/>
        </top>
        <bottom style="thin">
          <color rgb="FF000000"/>
        </bottom>
        <vertical/>
        <horizontal/>
      </border>
    </dxf>
    <dxf>
      <border outline="0">
        <top style="thin">
          <color rgb="FF000000"/>
        </top>
      </border>
    </dxf>
    <dxf>
      <border outline="0">
        <left style="thin">
          <color rgb="FF000000"/>
        </left>
        <right style="thin">
          <color rgb="FF000000"/>
        </right>
        <top style="thin">
          <color rgb="FF000000"/>
        </top>
        <bottom style="thin">
          <color rgb="FF000000"/>
        </bottom>
      </border>
    </dxf>
    <dxf>
      <border outline="0">
        <bottom style="thin">
          <color rgb="FF000000"/>
        </bottom>
      </border>
    </dxf>
    <dxf>
      <font>
        <b val="0"/>
        <i val="0"/>
        <strike val="0"/>
        <condense val="0"/>
        <extend val="0"/>
        <outline val="0"/>
        <shadow val="0"/>
        <u val="none"/>
        <vertAlign val="baseline"/>
        <sz val="11"/>
        <color theme="1"/>
        <name val="Calibri"/>
        <scheme val="none"/>
      </font>
      <border diagonalUp="0" diagonalDown="0" outline="0">
        <left style="thin">
          <color rgb="FF000000"/>
        </left>
        <right style="thin">
          <color rgb="FF000000"/>
        </right>
        <top/>
        <bottom/>
      </border>
    </dxf>
    <dxf>
      <font>
        <b val="0"/>
        <i val="0"/>
        <strike val="0"/>
        <condense val="0"/>
        <extend val="0"/>
        <outline val="0"/>
        <shadow val="0"/>
        <u val="none"/>
        <vertAlign val="baseline"/>
        <sz val="12"/>
        <color theme="1"/>
        <name val="Calibri"/>
        <scheme val="none"/>
      </font>
      <numFmt numFmtId="30" formatCode="@"/>
    </dxf>
    <dxf>
      <font>
        <b val="0"/>
        <i val="0"/>
        <strike val="0"/>
        <condense val="0"/>
        <extend val="0"/>
        <outline val="0"/>
        <shadow val="0"/>
        <u val="none"/>
        <vertAlign val="baseline"/>
        <sz val="12"/>
        <color theme="1"/>
        <name val="Calibri"/>
        <scheme val="none"/>
      </font>
      <numFmt numFmtId="30" formatCode="@"/>
    </dxf>
    <dxf>
      <font>
        <b val="0"/>
        <i val="0"/>
        <strike val="0"/>
        <condense val="0"/>
        <extend val="0"/>
        <outline val="0"/>
        <shadow val="0"/>
        <u val="none"/>
        <vertAlign val="baseline"/>
        <sz val="12"/>
        <color theme="1"/>
        <name val="Calibri"/>
        <scheme val="none"/>
      </font>
      <numFmt numFmtId="30" formatCode="@"/>
    </dxf>
    <dxf>
      <font>
        <b val="0"/>
        <i val="0"/>
        <strike val="0"/>
        <condense val="0"/>
        <extend val="0"/>
        <outline val="0"/>
        <shadow val="0"/>
        <u val="none"/>
        <vertAlign val="baseline"/>
        <sz val="12"/>
        <color theme="1"/>
        <name val="Calibri"/>
        <scheme val="none"/>
      </font>
      <numFmt numFmtId="30" formatCode="@"/>
    </dxf>
    <dxf>
      <font>
        <b val="0"/>
        <i val="0"/>
        <strike val="0"/>
        <condense val="0"/>
        <extend val="0"/>
        <outline val="0"/>
        <shadow val="0"/>
        <u val="none"/>
        <vertAlign val="baseline"/>
        <sz val="12"/>
        <color theme="1"/>
        <name val="Calibri"/>
        <scheme val="none"/>
      </font>
      <numFmt numFmtId="30" formatCode="@"/>
    </dxf>
    <dxf>
      <font>
        <b val="0"/>
        <i val="0"/>
        <strike val="0"/>
        <condense val="0"/>
        <extend val="0"/>
        <outline val="0"/>
        <shadow val="0"/>
        <u val="none"/>
        <vertAlign val="baseline"/>
        <sz val="12"/>
        <color theme="1"/>
        <name val="Calibri"/>
        <scheme val="none"/>
      </font>
      <numFmt numFmtId="30" formatCode="@"/>
    </dxf>
    <dxf>
      <font>
        <b val="0"/>
        <i val="0"/>
        <strike val="0"/>
        <condense val="0"/>
        <extend val="0"/>
        <outline val="0"/>
        <shadow val="0"/>
        <u val="none"/>
        <vertAlign val="baseline"/>
        <sz val="12"/>
        <color theme="1"/>
        <name val="Calibri"/>
        <scheme val="none"/>
      </font>
      <numFmt numFmtId="30" formatCode="@"/>
    </dxf>
    <dxf>
      <font>
        <b val="0"/>
        <i val="0"/>
        <strike val="0"/>
        <condense val="0"/>
        <extend val="0"/>
        <outline val="0"/>
        <shadow val="0"/>
        <u val="none"/>
        <vertAlign val="baseline"/>
        <sz val="12"/>
        <color theme="1"/>
        <name val="Calibri"/>
        <scheme val="none"/>
      </font>
      <numFmt numFmtId="0" formatCode="General"/>
    </dxf>
    <dxf>
      <font>
        <b val="0"/>
        <i val="0"/>
        <strike val="0"/>
        <condense val="0"/>
        <extend val="0"/>
        <outline val="0"/>
        <shadow val="0"/>
        <u val="none"/>
        <vertAlign val="baseline"/>
        <sz val="12"/>
        <color theme="1"/>
        <name val="Calibri"/>
        <scheme val="none"/>
      </font>
      <numFmt numFmtId="30" formatCode="@"/>
    </dxf>
    <dxf>
      <font>
        <b val="0"/>
        <i val="0"/>
        <strike val="0"/>
        <condense val="0"/>
        <extend val="0"/>
        <outline val="0"/>
        <shadow val="0"/>
        <u val="none"/>
        <vertAlign val="baseline"/>
        <sz val="12"/>
        <color theme="1"/>
        <name val="Calibri"/>
        <scheme val="none"/>
      </font>
      <numFmt numFmtId="30" formatCode="@"/>
    </dxf>
    <dxf>
      <font>
        <b val="0"/>
        <i val="0"/>
        <strike val="0"/>
        <condense val="0"/>
        <extend val="0"/>
        <outline val="0"/>
        <shadow val="0"/>
        <u val="none"/>
        <vertAlign val="baseline"/>
        <sz val="12"/>
        <color theme="1"/>
        <name val="Calibri"/>
        <scheme val="none"/>
      </font>
      <numFmt numFmtId="30" formatCode="@"/>
    </dxf>
    <dxf>
      <font>
        <b val="0"/>
        <i val="0"/>
        <strike val="0"/>
        <condense val="0"/>
        <extend val="0"/>
        <outline val="0"/>
        <shadow val="0"/>
        <u val="none"/>
        <vertAlign val="baseline"/>
        <sz val="12"/>
        <color theme="1"/>
        <name val="Calibri"/>
        <scheme val="none"/>
      </font>
      <numFmt numFmtId="30" formatCode="@"/>
    </dxf>
    <dxf>
      <font>
        <b val="0"/>
        <i val="0"/>
        <strike val="0"/>
        <condense val="0"/>
        <extend val="0"/>
        <outline val="0"/>
        <shadow val="0"/>
        <u val="none"/>
        <vertAlign val="baseline"/>
        <sz val="11"/>
        <color rgb="FF050505"/>
        <name val="Segoe UI Historic"/>
        <family val="2"/>
        <scheme val="none"/>
      </font>
      <numFmt numFmtId="19" formatCode="m/d/yyyy"/>
      <alignment horizontal="left" vertical="bottom" textRotation="0" wrapText="0" indent="0" justifyLastLine="0" shrinkToFit="0" readingOrder="0"/>
    </dxf>
    <dxf>
      <font>
        <b val="0"/>
        <i val="0"/>
        <strike val="0"/>
        <condense val="0"/>
        <extend val="0"/>
        <outline val="0"/>
        <shadow val="0"/>
        <u val="none"/>
        <vertAlign val="baseline"/>
        <sz val="11"/>
        <color rgb="FF050505"/>
        <name val="Segoe UI Historic"/>
        <family val="2"/>
        <scheme val="none"/>
      </font>
      <alignment horizontal="left" vertical="bottom" textRotation="0" wrapText="0" indent="0" justifyLastLine="0" shrinkToFit="0" readingOrder="0"/>
    </dxf>
    <dxf>
      <font>
        <b val="0"/>
        <i val="0"/>
        <strike val="0"/>
        <condense val="0"/>
        <extend val="0"/>
        <outline val="0"/>
        <shadow val="0"/>
        <u val="none"/>
        <vertAlign val="baseline"/>
        <sz val="12"/>
        <color theme="1"/>
        <name val="Calibri"/>
        <scheme val="none"/>
      </font>
      <numFmt numFmtId="19" formatCode="m/d/yyyy"/>
      <alignment horizontal="left" vertical="bottom" textRotation="0" wrapText="0" indent="0" justifyLastLine="0" shrinkToFit="0" readingOrder="0"/>
    </dxf>
    <dxf>
      <font>
        <b val="0"/>
        <i val="0"/>
        <strike val="0"/>
        <condense val="0"/>
        <extend val="0"/>
        <outline val="0"/>
        <shadow val="0"/>
        <u val="none"/>
        <vertAlign val="baseline"/>
        <sz val="12"/>
        <color theme="1"/>
        <name val="Calibri"/>
        <scheme val="none"/>
      </font>
      <numFmt numFmtId="1" formatCode="0"/>
      <alignment horizontal="left" vertical="bottom" textRotation="0" wrapText="0" indent="0" justifyLastLine="0" shrinkToFit="0" readingOrder="0"/>
    </dxf>
    <dxf>
      <font>
        <b val="0"/>
        <i val="0"/>
        <strike val="0"/>
        <condense val="0"/>
        <extend val="0"/>
        <outline val="0"/>
        <shadow val="0"/>
        <u val="none"/>
        <vertAlign val="baseline"/>
        <sz val="12"/>
        <color theme="1"/>
        <name val="Calibri"/>
        <scheme val="none"/>
      </font>
      <numFmt numFmtId="30" formatCode="@"/>
    </dxf>
    <dxf>
      <font>
        <b val="0"/>
        <i val="0"/>
        <strike val="0"/>
        <condense val="0"/>
        <extend val="0"/>
        <outline val="0"/>
        <shadow val="0"/>
        <u val="none"/>
        <vertAlign val="baseline"/>
        <sz val="12"/>
        <color theme="1"/>
        <name val="Calibri"/>
        <scheme val="none"/>
      </font>
    </dxf>
    <dxf>
      <font>
        <b val="0"/>
        <i val="0"/>
        <strike val="0"/>
        <condense val="0"/>
        <extend val="0"/>
        <outline val="0"/>
        <shadow val="0"/>
        <u val="none"/>
        <vertAlign val="baseline"/>
        <sz val="12"/>
        <color theme="1"/>
        <name val="Calibri"/>
        <scheme val="none"/>
      </font>
      <numFmt numFmtId="30" formatCode="@"/>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sz val="12"/>
      </font>
    </dxf>
    <dxf>
      <font>
        <sz val="12"/>
      </font>
    </dxf>
    <dxf>
      <font>
        <sz val="12"/>
      </font>
    </dxf>
    <dxf>
      <font>
        <sz val="12"/>
      </font>
    </dxf>
    <dxf>
      <font>
        <sz val="12"/>
      </font>
    </dxf>
    <dxf>
      <font>
        <sz val="12"/>
      </font>
    </dxf>
    <dxf>
      <font>
        <sz val="12"/>
      </font>
    </dxf>
    <dxf>
      <font>
        <sz val="12"/>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sz val="12"/>
      </font>
    </dxf>
    <dxf>
      <font>
        <sz val="12"/>
      </font>
    </dxf>
    <dxf>
      <font>
        <sz val="12"/>
      </font>
    </dxf>
    <dxf>
      <font>
        <sz val="12"/>
      </font>
    </dxf>
    <dxf>
      <font>
        <sz val="12"/>
      </font>
    </dxf>
    <dxf>
      <font>
        <sz val="12"/>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s>
  <tableStyles count="0" defaultTableStyle="TableStyleMedium2" defaultPivotStyle="PivotStyleLight16"/>
  <colors>
    <mruColors>
      <color rgb="FFEAF3FA"/>
      <color rgb="FFFF6565"/>
      <color rgb="FFFF3B3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customschemas.google.com/relationships/workbookmetadata" Target="metadata"/><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1.xlsx]Pivot Tables!PivotTable1</c:name>
    <c:fmtId val="9"/>
  </c:pivotSource>
  <c:chart>
    <c:title>
      <c:tx>
        <c:rich>
          <a:bodyPr rot="0" spcFirstLastPara="1" vertOverflow="ellipsis" vert="horz" wrap="square" anchor="ctr" anchorCtr="1"/>
          <a:lstStyle/>
          <a:p>
            <a:pPr>
              <a:defRPr sz="1400" b="0" i="0" u="none" strike="noStrike" kern="1200" spc="0" baseline="0">
                <a:solidFill>
                  <a:sysClr val="windowText" lastClr="000000"/>
                </a:solidFill>
                <a:latin typeface="+mj-lt"/>
                <a:ea typeface="Cambria" panose="02040503050406030204" pitchFamily="18" charset="0"/>
                <a:cs typeface="Arial" panose="020B0604020202020204" pitchFamily="34" charset="0"/>
              </a:defRPr>
            </a:pPr>
            <a:r>
              <a:rPr lang="en-US" b="0" baseline="0">
                <a:solidFill>
                  <a:sysClr val="windowText" lastClr="000000"/>
                </a:solidFill>
                <a:latin typeface="+mj-lt"/>
                <a:ea typeface="Cambria" panose="02040503050406030204" pitchFamily="18" charset="0"/>
                <a:cs typeface="Arial" panose="020B0604020202020204" pitchFamily="34" charset="0"/>
              </a:rPr>
              <a:t>Monthly Transactions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j-lt"/>
              <a:ea typeface="Cambria" panose="02040503050406030204" pitchFamily="18" charset="0"/>
              <a:cs typeface="Arial" panose="020B0604020202020204" pitchFamily="34" charset="0"/>
            </a:defRPr>
          </a:pPr>
          <a:endParaRPr lang="en-US"/>
        </a:p>
      </c:txPr>
    </c:title>
    <c:autoTitleDeleted val="0"/>
    <c:pivotFmts>
      <c:pivotFmt>
        <c:idx val="0"/>
        <c:spPr>
          <a:solidFill>
            <a:schemeClr val="accent1"/>
          </a:solidFill>
          <a:ln w="28575" cap="rnd">
            <a:solidFill>
              <a:schemeClr val="accent1">
                <a:lumMod val="50000"/>
              </a:schemeClr>
            </a:solidFill>
            <a:round/>
          </a:ln>
          <a:effectLst/>
        </c:spPr>
        <c:marker>
          <c:symbol val="circle"/>
          <c:size val="5"/>
          <c:spPr>
            <a:solidFill>
              <a:schemeClr val="accent1">
                <a:lumMod val="40000"/>
                <a:lumOff val="60000"/>
              </a:schemeClr>
            </a:solidFill>
            <a:ln w="9525">
              <a:solidFill>
                <a:schemeClr val="accent1">
                  <a:lumMod val="50000"/>
                  <a:alpha val="97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Century Gothic" panose="020B0502020202020204" pitchFamily="34" charset="0"/>
                  <a:ea typeface="Malgun Gothic" panose="020B0503020000020004" pitchFamily="34" charset="-127"/>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lumMod val="50000"/>
              </a:schemeClr>
            </a:solidFill>
            <a:round/>
          </a:ln>
          <a:effectLst/>
        </c:spPr>
        <c:marker>
          <c:symbol val="circle"/>
          <c:size val="5"/>
          <c:spPr>
            <a:solidFill>
              <a:schemeClr val="accent3">
                <a:lumMod val="20000"/>
                <a:lumOff val="80000"/>
              </a:schemeClr>
            </a:solidFill>
            <a:ln w="9525">
              <a:solidFill>
                <a:schemeClr val="accent1">
                  <a:lumMod val="50000"/>
                  <a:alpha val="97000"/>
                </a:schemeClr>
              </a:solidFill>
            </a:ln>
            <a:effectLst/>
          </c:spPr>
        </c:marker>
      </c:pivotFmt>
      <c:pivotFmt>
        <c:idx val="2"/>
        <c:spPr>
          <a:solidFill>
            <a:schemeClr val="accent1"/>
          </a:solidFill>
          <a:ln w="28575" cap="rnd">
            <a:solidFill>
              <a:schemeClr val="accent1">
                <a:lumMod val="50000"/>
              </a:schemeClr>
            </a:solidFill>
            <a:round/>
          </a:ln>
          <a:effectLst/>
        </c:spPr>
        <c:marker>
          <c:symbol val="circle"/>
          <c:size val="5"/>
          <c:spPr>
            <a:solidFill>
              <a:schemeClr val="accent1">
                <a:lumMod val="40000"/>
                <a:lumOff val="60000"/>
              </a:schemeClr>
            </a:solidFill>
            <a:ln w="9525">
              <a:solidFill>
                <a:schemeClr val="accent1">
                  <a:lumMod val="50000"/>
                  <a:alpha val="97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Century Gothic" panose="020B0502020202020204" pitchFamily="34" charset="0"/>
                  <a:ea typeface="Malgun Gothic" panose="020B0503020000020004" pitchFamily="34" charset="-127"/>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lumMod val="50000"/>
              </a:schemeClr>
            </a:solidFill>
            <a:round/>
          </a:ln>
          <a:effectLst/>
        </c:spPr>
        <c:marker>
          <c:symbol val="circle"/>
          <c:size val="5"/>
          <c:spPr>
            <a:solidFill>
              <a:schemeClr val="accent1">
                <a:lumMod val="40000"/>
                <a:lumOff val="60000"/>
              </a:schemeClr>
            </a:solidFill>
            <a:ln w="9525">
              <a:solidFill>
                <a:schemeClr val="accent1">
                  <a:lumMod val="50000"/>
                  <a:alpha val="97000"/>
                </a:schemeClr>
              </a:solidFill>
            </a:ln>
            <a:effectLst/>
          </c:spPr>
        </c:marker>
      </c:pivotFmt>
      <c:pivotFmt>
        <c:idx val="4"/>
        <c:spPr>
          <a:ln w="28575" cap="rnd">
            <a:solidFill>
              <a:schemeClr val="accent1">
                <a:lumMod val="50000"/>
              </a:schemeClr>
            </a:solidFill>
            <a:round/>
          </a:ln>
          <a:effectLst/>
        </c:spPr>
        <c:marker>
          <c:symbol val="circle"/>
          <c:size val="5"/>
          <c:spPr>
            <a:solidFill>
              <a:schemeClr val="accent1">
                <a:lumMod val="40000"/>
                <a:lumOff val="60000"/>
              </a:schemeClr>
            </a:solidFill>
            <a:ln w="9525">
              <a:solidFill>
                <a:schemeClr val="accent1">
                  <a:lumMod val="50000"/>
                  <a:alpha val="97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Century Gothic" panose="020B0502020202020204" pitchFamily="34" charset="0"/>
                  <a:ea typeface="Malgun Gothic" panose="020B0503020000020004" pitchFamily="34" charset="-127"/>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lumMod val="50000"/>
              </a:schemeClr>
            </a:solidFill>
            <a:round/>
          </a:ln>
          <a:effectLst/>
        </c:spPr>
        <c:marker>
          <c:symbol val="circle"/>
          <c:size val="5"/>
          <c:spPr>
            <a:solidFill>
              <a:schemeClr val="accent1">
                <a:lumMod val="40000"/>
                <a:lumOff val="60000"/>
              </a:schemeClr>
            </a:solidFill>
            <a:ln w="9525">
              <a:solidFill>
                <a:schemeClr val="accent1">
                  <a:lumMod val="50000"/>
                  <a:alpha val="97000"/>
                </a:schemeClr>
              </a:solidFill>
            </a:ln>
            <a:effectLst/>
          </c:spPr>
        </c:marker>
      </c:pivotFmt>
    </c:pivotFmts>
    <c:plotArea>
      <c:layout/>
      <c:lineChart>
        <c:grouping val="standard"/>
        <c:varyColors val="0"/>
        <c:ser>
          <c:idx val="0"/>
          <c:order val="0"/>
          <c:tx>
            <c:strRef>
              <c:f>'Pivot Tables'!$B$1</c:f>
              <c:strCache>
                <c:ptCount val="1"/>
                <c:pt idx="0">
                  <c:v>Total</c:v>
                </c:pt>
              </c:strCache>
            </c:strRef>
          </c:tx>
          <c:spPr>
            <a:ln w="28575" cap="rnd">
              <a:solidFill>
                <a:schemeClr val="accent1">
                  <a:lumMod val="50000"/>
                </a:schemeClr>
              </a:solidFill>
              <a:round/>
            </a:ln>
            <a:effectLst/>
          </c:spPr>
          <c:marker>
            <c:symbol val="circle"/>
            <c:size val="5"/>
            <c:spPr>
              <a:solidFill>
                <a:schemeClr val="accent1">
                  <a:lumMod val="40000"/>
                  <a:lumOff val="60000"/>
                </a:schemeClr>
              </a:solidFill>
              <a:ln w="9525">
                <a:solidFill>
                  <a:schemeClr val="accent1">
                    <a:lumMod val="50000"/>
                    <a:alpha val="97000"/>
                  </a:schemeClr>
                </a:solidFill>
              </a:ln>
              <a:effectLst/>
            </c:spPr>
          </c:marker>
          <c:dPt>
            <c:idx val="8"/>
            <c:marker>
              <c:symbol val="circle"/>
              <c:size val="5"/>
              <c:spPr>
                <a:solidFill>
                  <a:schemeClr val="accent1">
                    <a:lumMod val="40000"/>
                    <a:lumOff val="60000"/>
                  </a:schemeClr>
                </a:solidFill>
                <a:ln w="9525">
                  <a:solidFill>
                    <a:schemeClr val="accent1">
                      <a:lumMod val="50000"/>
                      <a:alpha val="97000"/>
                    </a:schemeClr>
                  </a:solidFill>
                </a:ln>
                <a:effectLst/>
              </c:spPr>
            </c:marker>
            <c:bubble3D val="0"/>
            <c:spPr>
              <a:ln w="28575" cap="rnd">
                <a:solidFill>
                  <a:schemeClr val="accent1">
                    <a:lumMod val="50000"/>
                  </a:schemeClr>
                </a:solidFill>
                <a:round/>
              </a:ln>
              <a:effectLst/>
            </c:spPr>
            <c:extLst>
              <c:ext xmlns:c16="http://schemas.microsoft.com/office/drawing/2014/chart" uri="{C3380CC4-5D6E-409C-BE32-E72D297353CC}">
                <c16:uniqueId val="{00000000-8BF3-40A4-9060-8D119E9610F8}"/>
              </c:ext>
            </c:extLst>
          </c:dPt>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Century Gothic" panose="020B0502020202020204" pitchFamily="34" charset="0"/>
                    <a:ea typeface="Malgun Gothic" panose="020B0503020000020004" pitchFamily="34" charset="-127"/>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 Tables'!$A$2:$A$13</c:f>
              <c:multiLvlStrCache>
                <c:ptCount val="9"/>
                <c:lvl>
                  <c:pt idx="0">
                    <c:v>Jun</c:v>
                  </c:pt>
                  <c:pt idx="1">
                    <c:v>Jul</c:v>
                  </c:pt>
                  <c:pt idx="2">
                    <c:v>Aug</c:v>
                  </c:pt>
                  <c:pt idx="3">
                    <c:v>Sep</c:v>
                  </c:pt>
                  <c:pt idx="4">
                    <c:v>Oct</c:v>
                  </c:pt>
                  <c:pt idx="5">
                    <c:v>Nov</c:v>
                  </c:pt>
                  <c:pt idx="6">
                    <c:v>Dec</c:v>
                  </c:pt>
                  <c:pt idx="7">
                    <c:v>Jan</c:v>
                  </c:pt>
                  <c:pt idx="8">
                    <c:v>Feb</c:v>
                  </c:pt>
                </c:lvl>
                <c:lvl>
                  <c:pt idx="0">
                    <c:v>2021</c:v>
                  </c:pt>
                  <c:pt idx="7">
                    <c:v>2022</c:v>
                  </c:pt>
                </c:lvl>
              </c:multiLvlStrCache>
            </c:multiLvlStrRef>
          </c:cat>
          <c:val>
            <c:numRef>
              <c:f>'Pivot Tables'!$B$2:$B$13</c:f>
              <c:numCache>
                <c:formatCode>General</c:formatCode>
                <c:ptCount val="9"/>
                <c:pt idx="0">
                  <c:v>8</c:v>
                </c:pt>
                <c:pt idx="1">
                  <c:v>7</c:v>
                </c:pt>
                <c:pt idx="2">
                  <c:v>13</c:v>
                </c:pt>
                <c:pt idx="3">
                  <c:v>18</c:v>
                </c:pt>
                <c:pt idx="4">
                  <c:v>27</c:v>
                </c:pt>
                <c:pt idx="5">
                  <c:v>29</c:v>
                </c:pt>
                <c:pt idx="6">
                  <c:v>37</c:v>
                </c:pt>
                <c:pt idx="7">
                  <c:v>19</c:v>
                </c:pt>
                <c:pt idx="8">
                  <c:v>13</c:v>
                </c:pt>
              </c:numCache>
            </c:numRef>
          </c:val>
          <c:smooth val="0"/>
          <c:extLst>
            <c:ext xmlns:c16="http://schemas.microsoft.com/office/drawing/2014/chart" uri="{C3380CC4-5D6E-409C-BE32-E72D297353CC}">
              <c16:uniqueId val="{00000001-8BF3-40A4-9060-8D119E9610F8}"/>
            </c:ext>
          </c:extLst>
        </c:ser>
        <c:dLbls>
          <c:dLblPos val="t"/>
          <c:showLegendKey val="0"/>
          <c:showVal val="1"/>
          <c:showCatName val="0"/>
          <c:showSerName val="0"/>
          <c:showPercent val="0"/>
          <c:showBubbleSize val="0"/>
        </c:dLbls>
        <c:marker val="1"/>
        <c:smooth val="0"/>
        <c:axId val="564983288"/>
        <c:axId val="564986888"/>
      </c:lineChart>
      <c:catAx>
        <c:axId val="564983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j-lt"/>
                <a:ea typeface="+mn-ea"/>
                <a:cs typeface="+mn-cs"/>
              </a:defRPr>
            </a:pPr>
            <a:endParaRPr lang="en-US"/>
          </a:p>
        </c:txPr>
        <c:crossAx val="564986888"/>
        <c:crosses val="autoZero"/>
        <c:auto val="1"/>
        <c:lblAlgn val="ctr"/>
        <c:lblOffset val="100"/>
        <c:noMultiLvlLbl val="0"/>
      </c:catAx>
      <c:valAx>
        <c:axId val="564986888"/>
        <c:scaling>
          <c:orientation val="minMax"/>
        </c:scaling>
        <c:delete val="1"/>
        <c:axPos val="l"/>
        <c:numFmt formatCode="General" sourceLinked="1"/>
        <c:majorTickMark val="none"/>
        <c:minorTickMark val="none"/>
        <c:tickLblPos val="nextTo"/>
        <c:crossAx val="5649832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1.xlsx]Pivot Tables!PivotTable2</c:name>
    <c:fmtId val="5"/>
  </c:pivotSource>
  <c:chart>
    <c:autoTitleDeleted val="0"/>
    <c:pivotFmts>
      <c:pivotFmt>
        <c:idx val="0"/>
        <c:spPr>
          <a:solidFill>
            <a:schemeClr val="accent6">
              <a:lumMod val="60000"/>
              <a:lumOff val="40000"/>
            </a:schemeClr>
          </a:solidFill>
          <a:ln>
            <a:noFill/>
          </a:ln>
          <a:effectLst/>
        </c:spPr>
        <c:marker>
          <c:symbol val="none"/>
        </c:marker>
        <c:dLbl>
          <c:idx val="0"/>
          <c:spPr>
            <a:solidFill>
              <a:srgbClr val="70AD47">
                <a:lumMod val="20000"/>
                <a:lumOff val="80000"/>
              </a:srgbClr>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ysClr val="windowText" lastClr="000000"/>
                  </a:solidFill>
                  <a:latin typeface="Bahnschrift SemiBold" panose="020B0502040204020203" pitchFamily="34" charset="0"/>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2">
              <a:lumMod val="60000"/>
              <a:lumOff val="40000"/>
            </a:schemeClr>
          </a:solidFill>
          <a:ln>
            <a:noFill/>
          </a:ln>
          <a:effectLst/>
        </c:spPr>
        <c:marker>
          <c:symbol val="none"/>
        </c:marker>
        <c:dLbl>
          <c:idx val="0"/>
          <c:spPr>
            <a:solidFill>
              <a:srgbClr val="ED7D31">
                <a:lumMod val="20000"/>
                <a:lumOff val="80000"/>
              </a:srgbClr>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ysClr val="windowText" lastClr="000000"/>
                  </a:solidFill>
                  <a:latin typeface="Bahnschrift SemiBold" panose="020B0502040204020203" pitchFamily="34" charset="0"/>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6">
              <a:lumMod val="60000"/>
              <a:lumOff val="40000"/>
            </a:schemeClr>
          </a:solidFill>
          <a:ln>
            <a:noFill/>
          </a:ln>
          <a:effectLst/>
        </c:spPr>
      </c:pivotFmt>
      <c:pivotFmt>
        <c:idx val="3"/>
        <c:spPr>
          <a:solidFill>
            <a:schemeClr val="accent2">
              <a:lumMod val="60000"/>
              <a:lumOff val="40000"/>
            </a:schemeClr>
          </a:solidFill>
          <a:ln>
            <a:noFill/>
          </a:ln>
          <a:effectLst/>
        </c:spPr>
        <c:dLbl>
          <c:idx val="0"/>
          <c:spPr>
            <a:solidFill>
              <a:srgbClr val="ED7D31">
                <a:lumMod val="20000"/>
                <a:lumOff val="80000"/>
              </a:srgbClr>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ysClr val="windowText" lastClr="000000"/>
                  </a:solidFill>
                  <a:latin typeface="Bahnschrift SemiBold" panose="020B0502040204020203" pitchFamily="34" charset="0"/>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2">
              <a:lumMod val="60000"/>
              <a:lumOff val="40000"/>
            </a:schemeClr>
          </a:solidFill>
          <a:ln>
            <a:noFill/>
          </a:ln>
          <a:effectLst/>
        </c:spPr>
        <c:dLbl>
          <c:idx val="0"/>
          <c:spPr>
            <a:solidFill>
              <a:srgbClr val="ED7D31">
                <a:lumMod val="20000"/>
                <a:lumOff val="80000"/>
              </a:srgbClr>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ysClr val="windowText" lastClr="000000"/>
                  </a:solidFill>
                  <a:latin typeface="Bahnschrift SemiBold" panose="020B0502040204020203" pitchFamily="34" charset="0"/>
                  <a:ea typeface="+mn-ea"/>
                  <a:cs typeface="+mn-cs"/>
                </a:defRPr>
              </a:pPr>
              <a:endParaRPr lang="en-US"/>
            </a:p>
          </c:txPr>
          <c:dLblPos val="inBase"/>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2">
              <a:lumMod val="60000"/>
              <a:lumOff val="40000"/>
            </a:schemeClr>
          </a:solidFill>
          <a:ln>
            <a:noFill/>
          </a:ln>
          <a:effectLst/>
        </c:spPr>
        <c:dLbl>
          <c:idx val="0"/>
          <c:spPr>
            <a:solidFill>
              <a:srgbClr val="ED7D31">
                <a:lumMod val="20000"/>
                <a:lumOff val="80000"/>
              </a:srgbClr>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ysClr val="windowText" lastClr="000000"/>
                  </a:solidFill>
                  <a:latin typeface="Bahnschrift SemiBold" panose="020B0502040204020203" pitchFamily="34" charset="0"/>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pivotFmt>
      <c:pivotFmt>
        <c:idx val="7"/>
        <c:spPr>
          <a:solidFill>
            <a:schemeClr val="accent6">
              <a:lumMod val="60000"/>
              <a:lumOff val="40000"/>
            </a:schemeClr>
          </a:solidFill>
          <a:ln>
            <a:noFill/>
          </a:ln>
          <a:effectLst/>
        </c:spPr>
        <c:marker>
          <c:symbol val="none"/>
        </c:marker>
        <c:dLbl>
          <c:idx val="0"/>
          <c:spPr>
            <a:solidFill>
              <a:srgbClr val="70AD47">
                <a:lumMod val="20000"/>
                <a:lumOff val="80000"/>
              </a:srgbClr>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ysClr val="windowText" lastClr="000000"/>
                  </a:solidFill>
                  <a:latin typeface="Bahnschrift SemiBold" panose="020B0502040204020203" pitchFamily="34" charset="0"/>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2">
              <a:lumMod val="60000"/>
              <a:lumOff val="40000"/>
            </a:schemeClr>
          </a:solidFill>
          <a:ln>
            <a:noFill/>
          </a:ln>
          <a:effectLst/>
        </c:spPr>
        <c:marker>
          <c:symbol val="none"/>
        </c:marker>
        <c:dLbl>
          <c:idx val="0"/>
          <c:spPr>
            <a:solidFill>
              <a:srgbClr val="ED7D31">
                <a:lumMod val="20000"/>
                <a:lumOff val="80000"/>
              </a:srgbClr>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ysClr val="windowText" lastClr="000000"/>
                  </a:solidFill>
                  <a:latin typeface="Bahnschrift SemiBold" panose="020B0502040204020203" pitchFamily="34" charset="0"/>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1">
              <a:lumMod val="75000"/>
            </a:schemeClr>
          </a:solidFill>
          <a:ln>
            <a:solidFill>
              <a:schemeClr val="accent1">
                <a:lumMod val="50000"/>
              </a:schemeClr>
            </a:solidFill>
          </a:ln>
          <a:effectLst/>
        </c:spPr>
        <c:marker>
          <c:symbol val="none"/>
        </c:marke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accent1">
                      <a:lumMod val="50000"/>
                    </a:schemeClr>
                  </a:solidFill>
                  <a:latin typeface="Bahnschrift SemiBold" panose="020B0502040204020203" pitchFamily="34" charset="0"/>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solidFill>
            <a:schemeClr val="accent1">
              <a:lumMod val="20000"/>
              <a:lumOff val="80000"/>
            </a:schemeClr>
          </a:solidFill>
          <a:ln>
            <a:noFill/>
          </a:ln>
          <a:effectLst/>
        </c:spPr>
        <c:marker>
          <c:symbol val="none"/>
        </c:marke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accent1">
                      <a:lumMod val="75000"/>
                    </a:schemeClr>
                  </a:solidFill>
                  <a:latin typeface="Bahnschrift SemiBold" panose="020B0502040204020203" pitchFamily="34" charset="0"/>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barChart>
        <c:barDir val="bar"/>
        <c:grouping val="percentStacked"/>
        <c:varyColors val="0"/>
        <c:ser>
          <c:idx val="0"/>
          <c:order val="0"/>
          <c:tx>
            <c:strRef>
              <c:f>'Pivot Tables'!$E$1:$E$2</c:f>
              <c:strCache>
                <c:ptCount val="1"/>
                <c:pt idx="0">
                  <c:v>Delivered to buyer</c:v>
                </c:pt>
              </c:strCache>
            </c:strRef>
          </c:tx>
          <c:spPr>
            <a:solidFill>
              <a:schemeClr val="accent1">
                <a:lumMod val="75000"/>
              </a:schemeClr>
            </a:solidFill>
            <a:ln>
              <a:solidFill>
                <a:schemeClr val="accent1">
                  <a:lumMod val="50000"/>
                </a:schemeClr>
              </a:solidFill>
            </a:ln>
            <a:effectLst/>
          </c:spPr>
          <c:invertIfNegative val="0"/>
          <c:dLbls>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accent1">
                        <a:lumMod val="50000"/>
                      </a:schemeClr>
                    </a:solidFill>
                    <a:latin typeface="Bahnschrift SemiBold" panose="020B0502040204020203" pitchFamily="34" charset="0"/>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multiLvlStrRef>
              <c:f>'Pivot Tables'!$D$3:$D$14</c:f>
              <c:multiLvlStrCache>
                <c:ptCount val="9"/>
                <c:lvl>
                  <c:pt idx="0">
                    <c:v>Jun</c:v>
                  </c:pt>
                  <c:pt idx="1">
                    <c:v>Jul</c:v>
                  </c:pt>
                  <c:pt idx="2">
                    <c:v>Aug</c:v>
                  </c:pt>
                  <c:pt idx="3">
                    <c:v>Sep</c:v>
                  </c:pt>
                  <c:pt idx="4">
                    <c:v>Oct</c:v>
                  </c:pt>
                  <c:pt idx="5">
                    <c:v>Nov</c:v>
                  </c:pt>
                  <c:pt idx="6">
                    <c:v>Dec</c:v>
                  </c:pt>
                  <c:pt idx="7">
                    <c:v>Jan</c:v>
                  </c:pt>
                  <c:pt idx="8">
                    <c:v>Feb</c:v>
                  </c:pt>
                </c:lvl>
                <c:lvl>
                  <c:pt idx="0">
                    <c:v>2021</c:v>
                  </c:pt>
                  <c:pt idx="7">
                    <c:v>2022</c:v>
                  </c:pt>
                </c:lvl>
              </c:multiLvlStrCache>
            </c:multiLvlStrRef>
          </c:cat>
          <c:val>
            <c:numRef>
              <c:f>'Pivot Tables'!$E$3:$E$14</c:f>
              <c:numCache>
                <c:formatCode>0%</c:formatCode>
                <c:ptCount val="9"/>
                <c:pt idx="0">
                  <c:v>0.875</c:v>
                </c:pt>
                <c:pt idx="1">
                  <c:v>1</c:v>
                </c:pt>
                <c:pt idx="2">
                  <c:v>0.92307692307692313</c:v>
                </c:pt>
                <c:pt idx="3">
                  <c:v>1</c:v>
                </c:pt>
                <c:pt idx="4">
                  <c:v>0.88888888888888884</c:v>
                </c:pt>
                <c:pt idx="5">
                  <c:v>0.93103448275862066</c:v>
                </c:pt>
                <c:pt idx="6">
                  <c:v>0.97297297297297303</c:v>
                </c:pt>
                <c:pt idx="7">
                  <c:v>0.84210526315789469</c:v>
                </c:pt>
                <c:pt idx="8">
                  <c:v>1</c:v>
                </c:pt>
              </c:numCache>
            </c:numRef>
          </c:val>
          <c:extLst>
            <c:ext xmlns:c16="http://schemas.microsoft.com/office/drawing/2014/chart" uri="{C3380CC4-5D6E-409C-BE32-E72D297353CC}">
              <c16:uniqueId val="{00000000-E8C2-400A-9B33-8B710F030BAC}"/>
            </c:ext>
          </c:extLst>
        </c:ser>
        <c:ser>
          <c:idx val="1"/>
          <c:order val="1"/>
          <c:tx>
            <c:strRef>
              <c:f>'Pivot Tables'!$F$1:$F$2</c:f>
              <c:strCache>
                <c:ptCount val="1"/>
                <c:pt idx="0">
                  <c:v>Returned to seller</c:v>
                </c:pt>
              </c:strCache>
            </c:strRef>
          </c:tx>
          <c:spPr>
            <a:solidFill>
              <a:schemeClr val="accent1">
                <a:lumMod val="20000"/>
                <a:lumOff val="80000"/>
              </a:schemeClr>
            </a:solidFill>
            <a:ln>
              <a:noFill/>
            </a:ln>
            <a:effectLst/>
          </c:spPr>
          <c:invertIfNegative val="0"/>
          <c:dLbls>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accent1">
                        <a:lumMod val="75000"/>
                      </a:schemeClr>
                    </a:solidFill>
                    <a:latin typeface="Bahnschrift SemiBold" panose="020B0502040204020203" pitchFamily="34" charset="0"/>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multiLvlStrRef>
              <c:f>'Pivot Tables'!$D$3:$D$14</c:f>
              <c:multiLvlStrCache>
                <c:ptCount val="9"/>
                <c:lvl>
                  <c:pt idx="0">
                    <c:v>Jun</c:v>
                  </c:pt>
                  <c:pt idx="1">
                    <c:v>Jul</c:v>
                  </c:pt>
                  <c:pt idx="2">
                    <c:v>Aug</c:v>
                  </c:pt>
                  <c:pt idx="3">
                    <c:v>Sep</c:v>
                  </c:pt>
                  <c:pt idx="4">
                    <c:v>Oct</c:v>
                  </c:pt>
                  <c:pt idx="5">
                    <c:v>Nov</c:v>
                  </c:pt>
                  <c:pt idx="6">
                    <c:v>Dec</c:v>
                  </c:pt>
                  <c:pt idx="7">
                    <c:v>Jan</c:v>
                  </c:pt>
                  <c:pt idx="8">
                    <c:v>Feb</c:v>
                  </c:pt>
                </c:lvl>
                <c:lvl>
                  <c:pt idx="0">
                    <c:v>2021</c:v>
                  </c:pt>
                  <c:pt idx="7">
                    <c:v>2022</c:v>
                  </c:pt>
                </c:lvl>
              </c:multiLvlStrCache>
            </c:multiLvlStrRef>
          </c:cat>
          <c:val>
            <c:numRef>
              <c:f>'Pivot Tables'!$F$3:$F$14</c:f>
              <c:numCache>
                <c:formatCode>0%</c:formatCode>
                <c:ptCount val="9"/>
                <c:pt idx="0">
                  <c:v>0.125</c:v>
                </c:pt>
                <c:pt idx="1">
                  <c:v>0</c:v>
                </c:pt>
                <c:pt idx="2">
                  <c:v>7.6923076923076927E-2</c:v>
                </c:pt>
                <c:pt idx="3">
                  <c:v>0</c:v>
                </c:pt>
                <c:pt idx="4">
                  <c:v>0.1111111111111111</c:v>
                </c:pt>
                <c:pt idx="5">
                  <c:v>6.8965517241379309E-2</c:v>
                </c:pt>
                <c:pt idx="6">
                  <c:v>2.7027027027027029E-2</c:v>
                </c:pt>
                <c:pt idx="7">
                  <c:v>0.15789473684210525</c:v>
                </c:pt>
                <c:pt idx="8">
                  <c:v>0</c:v>
                </c:pt>
              </c:numCache>
            </c:numRef>
          </c:val>
          <c:extLst>
            <c:ext xmlns:c16="http://schemas.microsoft.com/office/drawing/2014/chart" uri="{C3380CC4-5D6E-409C-BE32-E72D297353CC}">
              <c16:uniqueId val="{00000002-C427-4FDA-8DED-8506BA23F976}"/>
            </c:ext>
          </c:extLst>
        </c:ser>
        <c:dLbls>
          <c:showLegendKey val="0"/>
          <c:showVal val="0"/>
          <c:showCatName val="0"/>
          <c:showSerName val="0"/>
          <c:showPercent val="0"/>
          <c:showBubbleSize val="0"/>
        </c:dLbls>
        <c:gapWidth val="150"/>
        <c:overlap val="100"/>
        <c:axId val="655619384"/>
        <c:axId val="655613984"/>
      </c:barChart>
      <c:catAx>
        <c:axId val="6556193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5613984"/>
        <c:crosses val="autoZero"/>
        <c:auto val="1"/>
        <c:lblAlgn val="ctr"/>
        <c:lblOffset val="100"/>
        <c:noMultiLvlLbl val="0"/>
      </c:catAx>
      <c:valAx>
        <c:axId val="655613984"/>
        <c:scaling>
          <c:orientation val="minMax"/>
        </c:scaling>
        <c:delete val="1"/>
        <c:axPos val="b"/>
        <c:title>
          <c:tx>
            <c:rich>
              <a:bodyPr rot="0" spcFirstLastPara="1" vertOverflow="ellipsis" vert="horz" wrap="square" anchor="ctr" anchorCtr="1"/>
              <a:lstStyle/>
              <a:p>
                <a:pPr>
                  <a:defRPr sz="1000" b="0" i="0" u="none" strike="noStrike" kern="1200" baseline="0">
                    <a:solidFill>
                      <a:sysClr val="windowText" lastClr="000000"/>
                    </a:solidFill>
                    <a:latin typeface="+mj-lt"/>
                    <a:ea typeface="+mn-ea"/>
                    <a:cs typeface="+mn-cs"/>
                  </a:defRPr>
                </a:pPr>
                <a:r>
                  <a:rPr lang="en-US">
                    <a:solidFill>
                      <a:sysClr val="windowText" lastClr="000000"/>
                    </a:solidFill>
                    <a:latin typeface="+mj-lt"/>
                  </a:rPr>
                  <a:t>Monthly Distribution of Order Status</a:t>
                </a:r>
              </a:p>
            </c:rich>
          </c:tx>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j-lt"/>
                  <a:ea typeface="+mn-ea"/>
                  <a:cs typeface="+mn-cs"/>
                </a:defRPr>
              </a:pPr>
              <a:endParaRPr lang="en-US"/>
            </a:p>
          </c:txPr>
        </c:title>
        <c:numFmt formatCode="0%" sourceLinked="1"/>
        <c:majorTickMark val="none"/>
        <c:minorTickMark val="none"/>
        <c:tickLblPos val="nextTo"/>
        <c:crossAx val="6556193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j-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1.xlsx]Pivot Tables!PivotTable3</c:name>
    <c:fmtId val="6"/>
  </c:pivotSource>
  <c:chart>
    <c:title>
      <c:tx>
        <c:rich>
          <a:bodyPr rot="0" spcFirstLastPara="1" vertOverflow="ellipsis" vert="horz" wrap="square" anchor="ctr" anchorCtr="1"/>
          <a:lstStyle/>
          <a:p>
            <a:pPr>
              <a:defRPr sz="1300" b="0" i="0" u="none" strike="noStrike" kern="1200" spc="0" baseline="0">
                <a:solidFill>
                  <a:sysClr val="windowText" lastClr="000000"/>
                </a:solidFill>
                <a:latin typeface="+mn-lt"/>
                <a:ea typeface="+mn-ea"/>
                <a:cs typeface="+mn-cs"/>
              </a:defRPr>
            </a:pPr>
            <a:r>
              <a:rPr lang="en-US" sz="1300" b="0">
                <a:solidFill>
                  <a:sysClr val="windowText" lastClr="000000"/>
                </a:solidFill>
              </a:rPr>
              <a:t>Average Shipping Fee &amp; Order Count By</a:t>
            </a:r>
            <a:r>
              <a:rPr lang="en-US" sz="1300" b="0" baseline="0">
                <a:solidFill>
                  <a:sysClr val="windowText" lastClr="000000"/>
                </a:solidFill>
              </a:rPr>
              <a:t> Region</a:t>
            </a:r>
          </a:p>
        </c:rich>
      </c:tx>
      <c:overlay val="0"/>
      <c:spPr>
        <a:noFill/>
        <a:ln>
          <a:noFill/>
        </a:ln>
        <a:effectLst/>
      </c:spPr>
      <c:txPr>
        <a:bodyPr rot="0" spcFirstLastPara="1" vertOverflow="ellipsis" vert="horz" wrap="square" anchor="ctr" anchorCtr="1"/>
        <a:lstStyle/>
        <a:p>
          <a:pPr>
            <a:defRPr sz="13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4">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4">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4">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ln w="28575" cap="rnd">
            <a:solidFill>
              <a:schemeClr val="tx2">
                <a:lumMod val="50000"/>
                <a:lumOff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Tables'!$J$3</c:f>
              <c:strCache>
                <c:ptCount val="1"/>
                <c:pt idx="0">
                  <c:v>Average of shipping_fee</c:v>
                </c:pt>
              </c:strCache>
            </c:strRef>
          </c:tx>
          <c:spPr>
            <a:solidFill>
              <a:schemeClr val="accent1">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Tables'!$I$4:$I$10</c:f>
              <c:strCache>
                <c:ptCount val="6"/>
                <c:pt idx="0">
                  <c:v>Southern</c:v>
                </c:pt>
                <c:pt idx="1">
                  <c:v>Northern</c:v>
                </c:pt>
                <c:pt idx="2">
                  <c:v>Western</c:v>
                </c:pt>
                <c:pt idx="3">
                  <c:v>Central</c:v>
                </c:pt>
                <c:pt idx="4">
                  <c:v>Northeastern</c:v>
                </c:pt>
                <c:pt idx="5">
                  <c:v>Eastern</c:v>
                </c:pt>
              </c:strCache>
            </c:strRef>
          </c:cat>
          <c:val>
            <c:numRef>
              <c:f>'Pivot Tables'!$J$4:$J$10</c:f>
              <c:numCache>
                <c:formatCode>0.00</c:formatCode>
                <c:ptCount val="6"/>
                <c:pt idx="0">
                  <c:v>93.220000000000027</c:v>
                </c:pt>
                <c:pt idx="1">
                  <c:v>90.923783783783819</c:v>
                </c:pt>
                <c:pt idx="2">
                  <c:v>88.795000000000016</c:v>
                </c:pt>
                <c:pt idx="3">
                  <c:v>74.103999999999999</c:v>
                </c:pt>
                <c:pt idx="4">
                  <c:v>60.18</c:v>
                </c:pt>
                <c:pt idx="5">
                  <c:v>59.505714285714291</c:v>
                </c:pt>
              </c:numCache>
            </c:numRef>
          </c:val>
          <c:extLst>
            <c:ext xmlns:c16="http://schemas.microsoft.com/office/drawing/2014/chart" uri="{C3380CC4-5D6E-409C-BE32-E72D297353CC}">
              <c16:uniqueId val="{00000000-75F1-4BF3-9D71-CE1C5B66E569}"/>
            </c:ext>
          </c:extLst>
        </c:ser>
        <c:dLbls>
          <c:showLegendKey val="0"/>
          <c:showVal val="1"/>
          <c:showCatName val="0"/>
          <c:showSerName val="0"/>
          <c:showPercent val="0"/>
          <c:showBubbleSize val="0"/>
        </c:dLbls>
        <c:gapWidth val="219"/>
        <c:overlap val="-27"/>
        <c:axId val="450103280"/>
        <c:axId val="276897816"/>
      </c:barChart>
      <c:lineChart>
        <c:grouping val="standard"/>
        <c:varyColors val="0"/>
        <c:ser>
          <c:idx val="1"/>
          <c:order val="1"/>
          <c:tx>
            <c:strRef>
              <c:f>'Pivot Tables'!$K$3</c:f>
              <c:strCache>
                <c:ptCount val="1"/>
                <c:pt idx="0">
                  <c:v>Count of order_status</c:v>
                </c:pt>
              </c:strCache>
            </c:strRef>
          </c:tx>
          <c:spPr>
            <a:ln w="28575" cap="rnd">
              <a:solidFill>
                <a:schemeClr val="tx2">
                  <a:lumMod val="50000"/>
                  <a:lumOff val="50000"/>
                </a:schemeClr>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Tables'!$I$4:$I$10</c:f>
              <c:strCache>
                <c:ptCount val="6"/>
                <c:pt idx="0">
                  <c:v>Southern</c:v>
                </c:pt>
                <c:pt idx="1">
                  <c:v>Northern</c:v>
                </c:pt>
                <c:pt idx="2">
                  <c:v>Western</c:v>
                </c:pt>
                <c:pt idx="3">
                  <c:v>Central</c:v>
                </c:pt>
                <c:pt idx="4">
                  <c:v>Northeastern</c:v>
                </c:pt>
                <c:pt idx="5">
                  <c:v>Eastern</c:v>
                </c:pt>
              </c:strCache>
            </c:strRef>
          </c:cat>
          <c:val>
            <c:numRef>
              <c:f>'Pivot Tables'!$K$4:$K$10</c:f>
              <c:numCache>
                <c:formatCode>General</c:formatCode>
                <c:ptCount val="6"/>
                <c:pt idx="0">
                  <c:v>44</c:v>
                </c:pt>
                <c:pt idx="1">
                  <c:v>37</c:v>
                </c:pt>
                <c:pt idx="2">
                  <c:v>32</c:v>
                </c:pt>
                <c:pt idx="3">
                  <c:v>5</c:v>
                </c:pt>
                <c:pt idx="4">
                  <c:v>6</c:v>
                </c:pt>
                <c:pt idx="5">
                  <c:v>21</c:v>
                </c:pt>
              </c:numCache>
            </c:numRef>
          </c:val>
          <c:smooth val="0"/>
          <c:extLst>
            <c:ext xmlns:c16="http://schemas.microsoft.com/office/drawing/2014/chart" uri="{C3380CC4-5D6E-409C-BE32-E72D297353CC}">
              <c16:uniqueId val="{00000001-75F1-4BF3-9D71-CE1C5B66E569}"/>
            </c:ext>
          </c:extLst>
        </c:ser>
        <c:dLbls>
          <c:showLegendKey val="0"/>
          <c:showVal val="1"/>
          <c:showCatName val="0"/>
          <c:showSerName val="0"/>
          <c:showPercent val="0"/>
          <c:showBubbleSize val="0"/>
        </c:dLbls>
        <c:marker val="1"/>
        <c:smooth val="0"/>
        <c:axId val="709998400"/>
        <c:axId val="709999120"/>
      </c:lineChart>
      <c:catAx>
        <c:axId val="450103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6897816"/>
        <c:crosses val="autoZero"/>
        <c:auto val="1"/>
        <c:lblAlgn val="ctr"/>
        <c:lblOffset val="100"/>
        <c:noMultiLvlLbl val="0"/>
      </c:catAx>
      <c:valAx>
        <c:axId val="276897816"/>
        <c:scaling>
          <c:orientation val="minMax"/>
        </c:scaling>
        <c:delete val="1"/>
        <c:axPos val="l"/>
        <c:numFmt formatCode="0.00" sourceLinked="1"/>
        <c:majorTickMark val="none"/>
        <c:minorTickMark val="none"/>
        <c:tickLblPos val="nextTo"/>
        <c:crossAx val="450103280"/>
        <c:crosses val="autoZero"/>
        <c:crossBetween val="between"/>
      </c:valAx>
      <c:valAx>
        <c:axId val="709999120"/>
        <c:scaling>
          <c:orientation val="minMax"/>
        </c:scaling>
        <c:delete val="1"/>
        <c:axPos val="r"/>
        <c:numFmt formatCode="General" sourceLinked="1"/>
        <c:majorTickMark val="out"/>
        <c:minorTickMark val="none"/>
        <c:tickLblPos val="nextTo"/>
        <c:crossAx val="709998400"/>
        <c:crosses val="max"/>
        <c:crossBetween val="between"/>
      </c:valAx>
      <c:catAx>
        <c:axId val="709998400"/>
        <c:scaling>
          <c:orientation val="minMax"/>
        </c:scaling>
        <c:delete val="1"/>
        <c:axPos val="b"/>
        <c:numFmt formatCode="General" sourceLinked="1"/>
        <c:majorTickMark val="out"/>
        <c:minorTickMark val="none"/>
        <c:tickLblPos val="nextTo"/>
        <c:crossAx val="709999120"/>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absolute">
    <xdr:from>
      <xdr:col>3</xdr:col>
      <xdr:colOff>352425</xdr:colOff>
      <xdr:row>5</xdr:row>
      <xdr:rowOff>57150</xdr:rowOff>
    </xdr:from>
    <xdr:to>
      <xdr:col>13</xdr:col>
      <xdr:colOff>95250</xdr:colOff>
      <xdr:row>22</xdr:row>
      <xdr:rowOff>142876</xdr:rowOff>
    </xdr:to>
    <xdr:graphicFrame macro="">
      <xdr:nvGraphicFramePr>
        <xdr:cNvPr id="2" name="Chart 1">
          <a:extLst>
            <a:ext uri="{FF2B5EF4-FFF2-40B4-BE49-F238E27FC236}">
              <a16:creationId xmlns:a16="http://schemas.microsoft.com/office/drawing/2014/main" id="{11024A83-0DE2-4E04-98DD-CF22DA85D6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13</xdr:col>
      <xdr:colOff>247650</xdr:colOff>
      <xdr:row>5</xdr:row>
      <xdr:rowOff>57150</xdr:rowOff>
    </xdr:from>
    <xdr:to>
      <xdr:col>22</xdr:col>
      <xdr:colOff>604266</xdr:colOff>
      <xdr:row>22</xdr:row>
      <xdr:rowOff>147066</xdr:rowOff>
    </xdr:to>
    <xdr:graphicFrame macro="">
      <xdr:nvGraphicFramePr>
        <xdr:cNvPr id="3" name="Chart 2">
          <a:extLst>
            <a:ext uri="{FF2B5EF4-FFF2-40B4-BE49-F238E27FC236}">
              <a16:creationId xmlns:a16="http://schemas.microsoft.com/office/drawing/2014/main" id="{2A9E562D-0C34-4EE3-9447-6914ECEF2E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5</xdr:col>
      <xdr:colOff>361950</xdr:colOff>
      <xdr:row>23</xdr:row>
      <xdr:rowOff>190499</xdr:rowOff>
    </xdr:from>
    <xdr:to>
      <xdr:col>18</xdr:col>
      <xdr:colOff>209550</xdr:colOff>
      <xdr:row>47</xdr:row>
      <xdr:rowOff>123825</xdr:rowOff>
    </xdr:to>
    <xdr:graphicFrame macro="">
      <xdr:nvGraphicFramePr>
        <xdr:cNvPr id="4" name="Chart 3">
          <a:extLst>
            <a:ext uri="{FF2B5EF4-FFF2-40B4-BE49-F238E27FC236}">
              <a16:creationId xmlns:a16="http://schemas.microsoft.com/office/drawing/2014/main" id="{87A95BEE-8B90-4BC4-BBDD-B26D8B0CDB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257175</xdr:colOff>
      <xdr:row>5</xdr:row>
      <xdr:rowOff>57150</xdr:rowOff>
    </xdr:from>
    <xdr:to>
      <xdr:col>3</xdr:col>
      <xdr:colOff>257175</xdr:colOff>
      <xdr:row>22</xdr:row>
      <xdr:rowOff>161925</xdr:rowOff>
    </xdr:to>
    <mc:AlternateContent xmlns:mc="http://schemas.openxmlformats.org/markup-compatibility/2006" xmlns:a14="http://schemas.microsoft.com/office/drawing/2010/main">
      <mc:Choice Requires="a14">
        <xdr:graphicFrame macro="">
          <xdr:nvGraphicFramePr>
            <xdr:cNvPr id="5" name="Region">
              <a:extLst>
                <a:ext uri="{FF2B5EF4-FFF2-40B4-BE49-F238E27FC236}">
                  <a16:creationId xmlns:a16="http://schemas.microsoft.com/office/drawing/2014/main" id="{6D919025-221E-2243-22EF-991E4068030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257175" y="1009650"/>
              <a:ext cx="1828800" cy="33432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ert" refreshedDate="45001.745778935183" createdVersion="8" refreshedVersion="8" minRefreshableVersion="3" recordCount="171" xr:uid="{3048D795-29EE-46CE-9BC6-83C84480C068}">
  <cacheSource type="worksheet">
    <worksheetSource name="Table1"/>
  </cacheSource>
  <cacheFields count="19">
    <cacheField name="order_no/SKU" numFmtId="49">
      <sharedItems/>
    </cacheField>
    <cacheField name="Day" numFmtId="1">
      <sharedItems containsSemiMixedTypes="0" containsString="0" containsNumber="1" containsInteger="1" minValue="1" maxValue="31"/>
    </cacheField>
    <cacheField name="Month" numFmtId="0">
      <sharedItems count="9">
        <s v="Jul"/>
        <s v="Oct"/>
        <s v="Nov"/>
        <s v="Sep"/>
        <s v="Jun"/>
        <s v="Aug"/>
        <s v="Feb"/>
        <s v="Jan"/>
        <s v="Dec"/>
      </sharedItems>
    </cacheField>
    <cacheField name="Year" numFmtId="0">
      <sharedItems count="2">
        <s v="2021"/>
        <s v="2022"/>
      </sharedItems>
    </cacheField>
    <cacheField name="Date" numFmtId="14">
      <sharedItems containsSemiMixedTypes="0" containsNonDate="0" containsDate="1" containsString="0" minDate="2021-06-13T00:00:00" maxDate="2022-02-26T00:00:00" count="117">
        <d v="2021-07-18T00:00:00"/>
        <d v="2021-10-19T00:00:00"/>
        <d v="2021-11-28T00:00:00"/>
        <d v="2021-07-28T00:00:00"/>
        <d v="2021-09-28T00:00:00"/>
        <d v="2021-06-17T00:00:00"/>
        <d v="2021-08-12T00:00:00"/>
        <d v="2021-09-29T00:00:00"/>
        <d v="2021-11-13T00:00:00"/>
        <d v="2021-08-09T00:00:00"/>
        <d v="2021-09-04T00:00:00"/>
        <d v="2021-11-16T00:00:00"/>
        <d v="2021-10-16T00:00:00"/>
        <d v="2021-10-04T00:00:00"/>
        <d v="2021-10-14T00:00:00"/>
        <d v="2021-09-05T00:00:00"/>
        <d v="2021-08-25T00:00:00"/>
        <d v="2021-11-27T00:00:00"/>
        <d v="2021-11-21T00:00:00"/>
        <d v="2021-10-01T00:00:00"/>
        <d v="2021-09-10T00:00:00"/>
        <d v="2021-11-10T00:00:00"/>
        <d v="2021-11-26T00:00:00"/>
        <d v="2021-10-20T00:00:00"/>
        <d v="2021-06-25T00:00:00"/>
        <d v="2021-09-06T00:00:00"/>
        <d v="2021-07-22T00:00:00"/>
        <d v="2021-10-29T00:00:00"/>
        <d v="2021-09-20T00:00:00"/>
        <d v="2021-08-04T00:00:00"/>
        <d v="2021-10-11T00:00:00"/>
        <d v="2021-09-18T00:00:00"/>
        <d v="2021-10-28T00:00:00"/>
        <d v="2021-09-07T00:00:00"/>
        <d v="2021-09-02T00:00:00"/>
        <d v="2021-11-01T00:00:00"/>
        <d v="2021-10-31T00:00:00"/>
        <d v="2021-08-06T00:00:00"/>
        <d v="2021-08-13T00:00:00"/>
        <d v="2021-10-05T00:00:00"/>
        <d v="2021-08-16T00:00:00"/>
        <d v="2021-08-24T00:00:00"/>
        <d v="2021-06-16T00:00:00"/>
        <d v="2021-10-22T00:00:00"/>
        <d v="2021-10-26T00:00:00"/>
        <d v="2021-10-15T00:00:00"/>
        <d v="2021-11-04T00:00:00"/>
        <d v="2021-11-11T00:00:00"/>
        <d v="2021-06-13T00:00:00"/>
        <d v="2021-11-29T00:00:00"/>
        <d v="2021-06-28T00:00:00"/>
        <d v="2021-11-09T00:00:00"/>
        <d v="2021-11-07T00:00:00"/>
        <d v="2021-06-23T00:00:00"/>
        <d v="2021-09-19T00:00:00"/>
        <d v="2021-10-10T00:00:00"/>
        <d v="2021-07-29T00:00:00"/>
        <d v="2021-07-21T00:00:00"/>
        <d v="2021-11-12T00:00:00"/>
        <d v="2021-07-13T00:00:00"/>
        <d v="2021-09-23T00:00:00"/>
        <d v="2021-10-24T00:00:00"/>
        <d v="2021-11-18T00:00:00"/>
        <d v="2021-09-01T00:00:00"/>
        <d v="2021-11-20T00:00:00"/>
        <d v="2021-08-29T00:00:00"/>
        <d v="2021-10-17T00:00:00"/>
        <d v="2021-10-07T00:00:00"/>
        <d v="2021-11-15T00:00:00"/>
        <d v="2021-07-26T00:00:00"/>
        <d v="2021-08-20T00:00:00"/>
        <d v="2021-11-25T00:00:00"/>
        <d v="2021-08-18T00:00:00"/>
        <d v="2021-09-16T00:00:00"/>
        <d v="2021-10-09T00:00:00"/>
        <d v="2021-08-08T00:00:00"/>
        <d v="2022-02-25T00:00:00"/>
        <d v="2022-01-27T00:00:00"/>
        <d v="2022-01-30T00:00:00"/>
        <d v="2022-01-25T00:00:00"/>
        <d v="2022-01-03T00:00:00"/>
        <d v="2021-12-23T00:00:00"/>
        <d v="2022-02-10T00:00:00"/>
        <d v="2021-12-26T00:00:00"/>
        <d v="2022-01-19T00:00:00"/>
        <d v="2021-12-09T00:00:00"/>
        <d v="2021-12-17T00:00:00"/>
        <d v="2021-12-08T00:00:00"/>
        <d v="2022-01-23T00:00:00"/>
        <d v="2021-12-06T00:00:00"/>
        <d v="2021-12-21T00:00:00"/>
        <d v="2021-12-01T00:00:00"/>
        <d v="2022-02-04T00:00:00"/>
        <d v="2021-12-13T00:00:00"/>
        <d v="2022-02-02T00:00:00"/>
        <d v="2021-12-04T00:00:00"/>
        <d v="2021-12-29T00:00:00"/>
        <d v="2022-01-11T00:00:00"/>
        <d v="2022-01-20T00:00:00"/>
        <d v="2022-02-14T00:00:00"/>
        <d v="2021-12-10T00:00:00"/>
        <d v="2022-01-02T00:00:00"/>
        <d v="2021-11-30T00:00:00"/>
        <d v="2021-12-31T00:00:00"/>
        <d v="2022-01-16T00:00:00"/>
        <d v="2022-02-23T00:00:00"/>
        <d v="2022-02-09T00:00:00"/>
        <d v="2022-01-13T00:00:00"/>
        <d v="2021-12-20T00:00:00"/>
        <d v="2022-01-09T00:00:00"/>
        <d v="2021-12-19T00:00:00"/>
        <d v="2022-02-21T00:00:00"/>
        <d v="2021-12-15T00:00:00"/>
        <d v="2022-02-01T00:00:00"/>
        <d v="2021-12-12T00:00:00"/>
        <d v="2022-02-17T00:00:00"/>
        <d v="2021-12-25T00:00:00"/>
      </sharedItems>
      <fieldGroup par="18" base="4">
        <rangePr groupBy="months" startDate="2021-06-13T00:00:00" endDate="2022-02-26T00:00:00"/>
        <groupItems count="14">
          <s v="&lt;6/13/2021"/>
          <s v="Jan"/>
          <s v="Feb"/>
          <s v="Mar"/>
          <s v="Apr"/>
          <s v="May"/>
          <s v="Jun"/>
          <s v="Jul"/>
          <s v="Aug"/>
          <s v="Sep"/>
          <s v="Oct"/>
          <s v="Nov"/>
          <s v="Dec"/>
          <s v="&gt;2/26/2022"/>
        </groupItems>
      </fieldGroup>
    </cacheField>
    <cacheField name="order_date" numFmtId="49">
      <sharedItems/>
    </cacheField>
    <cacheField name="buyer" numFmtId="49">
      <sharedItems/>
    </cacheField>
    <cacheField name="ship_city" numFmtId="49">
      <sharedItems/>
    </cacheField>
    <cacheField name="ship_state" numFmtId="49">
      <sharedItems/>
    </cacheField>
    <cacheField name="Region" numFmtId="0">
      <sharedItems count="6">
        <s v="Northern"/>
        <s v="Northeastern"/>
        <s v="Southern"/>
        <s v="Western"/>
        <s v="Eastern"/>
        <s v="Central"/>
      </sharedItems>
    </cacheField>
    <cacheField name="description" numFmtId="49">
      <sharedItems/>
    </cacheField>
    <cacheField name="quantity" numFmtId="49">
      <sharedItems/>
    </cacheField>
    <cacheField name="item_total" numFmtId="49">
      <sharedItems/>
    </cacheField>
    <cacheField name="shipping_raw" numFmtId="49">
      <sharedItems/>
    </cacheField>
    <cacheField name="cod" numFmtId="49">
      <sharedItems containsBlank="1"/>
    </cacheField>
    <cacheField name="order_status" numFmtId="49">
      <sharedItems count="2">
        <s v="Delivered to buyer"/>
        <s v="Returned to seller"/>
      </sharedItems>
    </cacheField>
    <cacheField name="shipping_fee" numFmtId="49">
      <sharedItems containsString="0" containsBlank="1" containsNumber="1" minValue="47.2" maxValue="241.9" count="14">
        <m/>
        <n v="60.18"/>
        <n v="84.96"/>
        <n v="114.46"/>
        <n v="62.54"/>
        <n v="81.42"/>
        <n v="47.2"/>
        <n v="178.18"/>
        <n v="210.04"/>
        <n v="80.239999999999995"/>
        <n v="146.32"/>
        <n v="133.34"/>
        <n v="241.9"/>
        <n v="105.02"/>
      </sharedItems>
    </cacheField>
    <cacheField name="Quarters" numFmtId="0" databaseField="0">
      <fieldGroup base="4">
        <rangePr groupBy="quarters" startDate="2021-06-13T00:00:00" endDate="2022-02-26T00:00:00"/>
        <groupItems count="6">
          <s v="&lt;6/13/2021"/>
          <s v="Qtr1"/>
          <s v="Qtr2"/>
          <s v="Qtr3"/>
          <s v="Qtr4"/>
          <s v="&gt;2/26/2022"/>
        </groupItems>
      </fieldGroup>
    </cacheField>
    <cacheField name="Years" numFmtId="0" databaseField="0">
      <fieldGroup base="4">
        <rangePr groupBy="years" startDate="2021-06-13T00:00:00" endDate="2022-02-26T00:00:00"/>
        <groupItems count="4">
          <s v="&lt;6/13/2021"/>
          <s v="2021"/>
          <s v="2022"/>
          <s v="&gt;2/26/2022"/>
        </groupItems>
      </fieldGroup>
    </cacheField>
  </cacheFields>
  <extLst>
    <ext xmlns:x14="http://schemas.microsoft.com/office/spreadsheetml/2009/9/main" uri="{725AE2AE-9491-48be-B2B4-4EB974FC3084}">
      <x14:pivotCacheDefinition pivotCacheId="213829756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1">
  <r>
    <s v="405-9763961-5211537/SKU:  2X-3C0F-KNJE"/>
    <n v="18"/>
    <x v="0"/>
    <x v="0"/>
    <x v="0"/>
    <s v="Sun, 18 Jul, 2021, 10:38 pm IST"/>
    <s v="Mr."/>
    <s v="CHANDIGARH,"/>
    <s v="CHANDIGARH"/>
    <x v="0"/>
    <s v="100% Leather Elephant Shaped Piggy Coin Bank | Block Printed West Bengal Handicrafts (Shantiniketan Art) | Money Bank for Kids | Children's Gift Ideas"/>
    <s v="1"/>
    <s v="₹449.00"/>
    <s v=""/>
    <s v=""/>
    <x v="0"/>
    <x v="0"/>
  </r>
  <r>
    <s v="404-3964908-7850720/SKU:  DN-0WDX-VYOT"/>
    <n v="19"/>
    <x v="1"/>
    <x v="0"/>
    <x v="1"/>
    <s v="Tue, 19 Oct, 2021, 6:05 pm IST"/>
    <s v="Minam"/>
    <s v="PASIGHAT,"/>
    <s v="ARUNACHAL PRADESH"/>
    <x v="1"/>
    <s v="Women's Set of 5 Multicolor Pure Leather Single Lipstick Cases with Mirror, Handy and Compact Handcrafted Shantiniketan Block Printed Jewelry Boxes"/>
    <s v="1"/>
    <s v="₹449.00"/>
    <s v="₹60.18"/>
    <s v=""/>
    <x v="0"/>
    <x v="1"/>
  </r>
  <r>
    <s v="171-8103182-4289117/SKU:  DN-0WDX-VYOT"/>
    <n v="28"/>
    <x v="2"/>
    <x v="0"/>
    <x v="2"/>
    <s v="Sun, 28 Nov, 2021, 10:20 pm IST"/>
    <s v="yatipertin"/>
    <s v="PASIGHAT,"/>
    <s v="ARUNACHAL PRADESH"/>
    <x v="1"/>
    <s v="Women's Set of 5 Multicolor Pure Leather Single Lipstick Cases with Mirror, Handy and Compact Handcrafted Shantiniketan Block Printed Jewelry Boxes"/>
    <s v="1"/>
    <s v="₹449.00"/>
    <s v="₹60.18"/>
    <s v=""/>
    <x v="0"/>
    <x v="1"/>
  </r>
  <r>
    <s v="405-3171677-9557154/SKU:  AH-J3AO-R7DN"/>
    <n v="28"/>
    <x v="0"/>
    <x v="0"/>
    <x v="3"/>
    <s v="Wed, 28 Jul, 2021, 4:06 am IST"/>
    <s v="aciya"/>
    <s v="DEVARAKONDA,"/>
    <s v="TELANGANA"/>
    <x v="2"/>
    <s v="Pure 100% Leather Block Print Rectangular Jewelry Box with Mirror | Button Closure Multiple Utility Case (Shantiniketan Handicrafts) (Yellow)"/>
    <s v="1"/>
    <s v=""/>
    <s v=""/>
    <s v="Cash On Delivery"/>
    <x v="0"/>
    <x v="0"/>
  </r>
  <r>
    <s v="402-8910771-1215552/SKU:  KL-7WAA-Z82I"/>
    <n v="28"/>
    <x v="3"/>
    <x v="0"/>
    <x v="4"/>
    <s v="Tue, 28 Sept, 2021, 2:50 pm IST"/>
    <s v="Susmita"/>
    <s v="MUMBAI,"/>
    <s v="MAHARASHTRA"/>
    <x v="3"/>
    <s v="Pure Leather Sling Bag with Multiple Pockets and Adjustable Strap | Shantiniketan Block Print Cross-Body Bags for Women (1 pc) (Brown)"/>
    <s v="1"/>
    <s v="₹1,099.00"/>
    <s v="₹84.96"/>
    <s v=""/>
    <x v="0"/>
    <x v="2"/>
  </r>
  <r>
    <s v="406-9292208-6725123/SKU:  HH-FOWV-5YWO"/>
    <n v="17"/>
    <x v="4"/>
    <x v="0"/>
    <x v="5"/>
    <s v="Thu, 17 Jun, 2021, 9:12 pm IST"/>
    <s v="Subinita"/>
    <s v="HOWRAH,"/>
    <s v="WEST BENGAL"/>
    <x v="4"/>
    <s v="Women's Trendy Pure Leather Clutch Purse | Leather Zipper Wallet"/>
    <s v="1"/>
    <s v="₹200.00"/>
    <s v=""/>
    <s v=""/>
    <x v="0"/>
    <x v="0"/>
  </r>
  <r>
    <s v="404-5794317-7737924/SKU:  TQ-OE6K-9DIK"/>
    <n v="12"/>
    <x v="5"/>
    <x v="0"/>
    <x v="6"/>
    <s v="Thu, 12 Aug, 2021, 8:03 pm IST"/>
    <s v="shailendra"/>
    <s v="ORAI,"/>
    <s v="UTTAR PRADESH"/>
    <x v="0"/>
    <s v="Ultra Slim 100% Pure Leather Men's Wallet with Cash, Card and Coin Compartments | Jet Black Gent's Money Organizer with Cover (1 pc)"/>
    <s v="1"/>
    <s v=""/>
    <s v=""/>
    <s v="Cash On Delivery"/>
    <x v="1"/>
    <x v="0"/>
  </r>
  <r>
    <s v="405-8702211-4054722/SKU:  S1-A92Q-JU3X"/>
    <n v="29"/>
    <x v="3"/>
    <x v="0"/>
    <x v="7"/>
    <s v="Wed, 29 Sept, 2021, 2:55 pm IST"/>
    <s v="Pratima"/>
    <s v="BAREILLY,"/>
    <s v="UTTAR PRADESH"/>
    <x v="0"/>
    <s v="100% Pure Leather Shantiniketan Clutch Purse: Traditional Block Print Bi-color Women's Wallets with Multiple Pockets and Zipper Compartments (1 pc) (G"/>
    <s v="1"/>
    <s v="₹399.00"/>
    <s v="₹84.96"/>
    <s v="Cash On Delivery"/>
    <x v="0"/>
    <x v="2"/>
  </r>
  <r>
    <s v="171-1434812-8061163/SKU:  3F-4R9N-Z8NJ"/>
    <n v="13"/>
    <x v="2"/>
    <x v="0"/>
    <x v="8"/>
    <s v="Sat, 13 Nov, 2021, 7:37 pm IST"/>
    <s v="Ipshita"/>
    <s v="BENGALURU,"/>
    <s v="KARNATAKA"/>
    <x v="2"/>
    <s v="Set of 2 Pure Leather Block Print Round Jewelry Boxes | Button Closure Multiple Utility Case (Shantiniketan Handicrafts) (Yellow)"/>
    <s v="1"/>
    <s v="₹399.00"/>
    <s v="₹84.96"/>
    <s v=""/>
    <x v="0"/>
    <x v="2"/>
  </r>
  <r>
    <s v="171-7954707-4463549/SKU:  NU-CKZ5-4O49"/>
    <n v="9"/>
    <x v="5"/>
    <x v="0"/>
    <x v="9"/>
    <s v="Mon, 9 Aug, 2021, 4:47 pm IST"/>
    <s v="A.Jayaprada"/>
    <s v="Bhilai,"/>
    <s v="CHHATTISGARH"/>
    <x v="5"/>
    <s v="Pure Leather Sling Bag with Multiple Pockets and Adjustable Strap | Shantiniketan Block Print Cross-Body Bags for Women (1 pc) (Yellow)"/>
    <s v="1"/>
    <s v="₹1,099.00"/>
    <s v=""/>
    <s v=""/>
    <x v="0"/>
    <x v="0"/>
  </r>
  <r>
    <s v="403-3146183-4920328/SKU:  2X-3C0F-KNJE"/>
    <n v="4"/>
    <x v="3"/>
    <x v="0"/>
    <x v="10"/>
    <s v="Sat, 4 Sept, 2021, 11:53 am IST"/>
    <s v="Sumeet"/>
    <s v="FARIDABAD,"/>
    <s v="HARYANA"/>
    <x v="0"/>
    <s v="100% Leather Elephant Shaped Piggy Coin Bank | Block Printed West Bengal Handicrafts (Shantiniketan Art) | Money Bank for Kids | Children's Gift Ideas"/>
    <s v="1"/>
    <s v="₹449.00"/>
    <s v="₹114.46"/>
    <s v=""/>
    <x v="0"/>
    <x v="3"/>
  </r>
  <r>
    <s v="404-4406917-9569950/SKU:  DN-0WDX-VYOT"/>
    <n v="16"/>
    <x v="2"/>
    <x v="0"/>
    <x v="11"/>
    <s v="Tue, 16 Nov, 2021, 7:43 am IST"/>
    <s v="Rolipar"/>
    <s v="AGARTALA,"/>
    <s v="TRIPURA"/>
    <x v="1"/>
    <s v="Women's Set of 5 Multicolor Pure Leather Single Lipstick Cases with Mirror, Handy and Compact Handcrafted Shantiniketan Block Printed Jewelry Boxes"/>
    <s v="1"/>
    <s v="₹449.00"/>
    <s v="₹60.18"/>
    <s v=""/>
    <x v="0"/>
    <x v="1"/>
  </r>
  <r>
    <s v="402-5321389-8685152/SKU:  94-TSV3-EIW6"/>
    <n v="16"/>
    <x v="1"/>
    <x v="0"/>
    <x v="12"/>
    <s v="Sat, 16 Oct, 2021, 10:11 am IST"/>
    <s v="Blessan"/>
    <s v="COONOOR,"/>
    <s v="TAMIL NADU"/>
    <x v="2"/>
    <s v="Bright and Colorful Shantiniketan Leather Elephant Piggy Coin Bank for Kids/Adults | Light-Weight Handcrafted Elephant Shaped Money Bank (Green, Large"/>
    <s v="1"/>
    <s v="₹449.00"/>
    <s v="₹84.96"/>
    <s v="Cash On Delivery"/>
    <x v="0"/>
    <x v="2"/>
  </r>
  <r>
    <s v="403-4385783-1379508/SKU:  FL-4CMG-CU48"/>
    <n v="4"/>
    <x v="1"/>
    <x v="0"/>
    <x v="13"/>
    <s v="Mon, 4 Oct, 2021, 10:05 am IST"/>
    <s v="Aditi"/>
    <s v="PUNE,"/>
    <s v="MAHARASHTRA"/>
    <x v="3"/>
    <s v="Pure Leather Sling Bag with Multiple Pockets and Adjustable Strap | Shantiniketan Block Print Cross-Body Bags for Women (1 pc) (Black)"/>
    <s v="1"/>
    <s v="₹1,099.00"/>
    <s v="₹84.96"/>
    <s v=""/>
    <x v="0"/>
    <x v="2"/>
  </r>
  <r>
    <s v="408-9557300-6760347/SKU:  YJ-5CCT-M3PP"/>
    <n v="14"/>
    <x v="1"/>
    <x v="0"/>
    <x v="14"/>
    <s v="Thu, 14 Oct, 2021, 11:14 pm IST"/>
    <s v="Satish"/>
    <s v="MANTHA,"/>
    <s v="MAHARASHTRA"/>
    <x v="3"/>
    <s v="Pure Leather Camel Color Gent's Wallet with Coin Compartment and Card Holders | Men's Ultra Slim Money Organiser (1 pc)"/>
    <s v="1"/>
    <s v=""/>
    <s v="₹84.96"/>
    <s v="Cash On Delivery"/>
    <x v="1"/>
    <x v="2"/>
  </r>
  <r>
    <s v="402-4179660-9937142/SKU:  KL-7WAA-Z82I"/>
    <n v="5"/>
    <x v="3"/>
    <x v="0"/>
    <x v="15"/>
    <s v="Sun, 5 Sept, 2021, 9:10 am IST"/>
    <s v="K"/>
    <s v="KOLKATA,"/>
    <s v="WEST BENGAL"/>
    <x v="4"/>
    <s v="Pure Leather Sling Bag with Multiple Pockets and Adjustable Strap | Shantiniketan Block Print Cross-Body Bags for Women (1 pc) (Brown)"/>
    <s v="1"/>
    <s v="₹1,099.00"/>
    <s v="₹62.54"/>
    <s v=""/>
    <x v="0"/>
    <x v="4"/>
  </r>
  <r>
    <s v="405-6918787-5602743/SKU:  TQ-OE6K-9DIK"/>
    <n v="25"/>
    <x v="5"/>
    <x v="0"/>
    <x v="16"/>
    <s v="Wed, 25 Aug, 2021, 7:48 am IST"/>
    <s v="Mosin"/>
    <s v="MAHALINGPUR,"/>
    <s v="KARNATAKA"/>
    <x v="2"/>
    <s v="Ultra Slim 100% Pure Leather Men's Wallet with Cash, Card and Coin Compartments | Jet Black Gent's Money Organizer with Cover (1 pc)"/>
    <s v="1"/>
    <s v="₹649.00"/>
    <s v="₹81.42"/>
    <s v="Cash On Delivery"/>
    <x v="0"/>
    <x v="5"/>
  </r>
  <r>
    <s v="406-1403658-9371527/SKU:  PG-WS6J-89DG"/>
    <n v="27"/>
    <x v="2"/>
    <x v="0"/>
    <x v="17"/>
    <s v="Sat, 27 Nov, 2021, 12:46 pm IST"/>
    <s v="shilpin"/>
    <s v="MUMBAI,"/>
    <s v="MAHARASHTRA"/>
    <x v="3"/>
    <s v="Bright and Colorful Shantiniketan Leather Elephant Piggy Coin Bank for Kids/Adults | Light-Weight Handcrafted Elephant Shaped Money Bank (Blue, Large)"/>
    <s v="1"/>
    <s v="₹449.00"/>
    <s v="₹84.96"/>
    <s v=""/>
    <x v="0"/>
    <x v="2"/>
  </r>
  <r>
    <s v="407-2082022-4357107/SKU:  O9-OVS7-G9XK"/>
    <n v="21"/>
    <x v="2"/>
    <x v="0"/>
    <x v="18"/>
    <s v="Sun, 21 Nov, 2021, 1:08 pm IST"/>
    <s v="prithi"/>
    <s v="HYDERABAD,"/>
    <s v="TELANGANA"/>
    <x v="2"/>
    <s v="Set of 2 Pure Leather Block Print Round Jewelry Boxes | Button Closure Multiple Utility Case (Shantiniketan Handicrafts) (Black)"/>
    <s v="1"/>
    <s v="₹399.00"/>
    <s v="₹84.96"/>
    <s v=""/>
    <x v="0"/>
    <x v="2"/>
  </r>
  <r>
    <s v="402-8678022-3083562/SKU:  S1-A92Q-JU3X"/>
    <n v="1"/>
    <x v="1"/>
    <x v="0"/>
    <x v="19"/>
    <s v="Fri, 1 Oct, 2021, 11:34 pm IST"/>
    <s v="Heena"/>
    <s v="MUMBAI,"/>
    <s v="MAHARASHTRA"/>
    <x v="3"/>
    <s v="100% Pure Leather Shantiniketan Clutch Purse: Traditional Block Print Bi-color Women's Wallets with Multiple Pockets and Zipper Compartments (1 pc) (G"/>
    <s v="1"/>
    <s v="₹399.00"/>
    <s v="₹84.96"/>
    <s v="Cash On Delivery"/>
    <x v="0"/>
    <x v="2"/>
  </r>
  <r>
    <s v="402-1146202-1933154/SKU:  AY-Z7BT-BMVM"/>
    <n v="10"/>
    <x v="3"/>
    <x v="0"/>
    <x v="20"/>
    <s v="Fri, 10 Sept, 2021, 8:36 pm IST"/>
    <s v="Hemal"/>
    <s v="MUMBAI 400 026,"/>
    <s v="MAHARASHTRA"/>
    <x v="3"/>
    <s v="Women's Pure Leather Jhallar Clutch Purse with Zipper Compartments | Floral Block Print Ladies Wallet (Red, 1 pc)"/>
    <s v="1"/>
    <s v="₹399.00"/>
    <s v="₹84.96"/>
    <m/>
    <x v="0"/>
    <x v="2"/>
  </r>
  <r>
    <s v="402-6406639-0884351/SKU:  DN-0WDX-VYOT"/>
    <n v="10"/>
    <x v="2"/>
    <x v="0"/>
    <x v="21"/>
    <s v="Wed, 10 Nov, 2021, 9:07 am IST"/>
    <s v="Neha"/>
    <s v="CUTTACK,"/>
    <s v="ODISHA"/>
    <x v="4"/>
    <s v="Women's Set of 5 Multicolor Pure Leather Single Lipstick Cases with Mirror, Handy and Compact Handcrafted Shantiniketan Block Printed Jewelry Boxes"/>
    <s v="1"/>
    <s v="₹449.00"/>
    <s v="₹60.18"/>
    <s v=""/>
    <x v="0"/>
    <x v="1"/>
  </r>
  <r>
    <s v="171-6105173-4790734/SKU:  DN-0WDX-VYOT"/>
    <n v="26"/>
    <x v="2"/>
    <x v="0"/>
    <x v="22"/>
    <s v="Fri, 26 Nov, 2021, 7:22 pm IST"/>
    <s v="Geetika"/>
    <s v="GURUGRAM,"/>
    <s v="HARYANA"/>
    <x v="0"/>
    <s v="Women's Set of 5 Multicolor Pure Leather Single Lipstick Cases with Mirror, Handy and Compact Handcrafted Shantiniketan Block Printed Jewelry Boxes"/>
    <s v="1"/>
    <s v=""/>
    <s v="₹84.96"/>
    <s v=""/>
    <x v="1"/>
    <x v="2"/>
  </r>
  <r>
    <s v="406-9975868-3000368/SKU:  AY-Z7BT-BMVM"/>
    <n v="20"/>
    <x v="1"/>
    <x v="0"/>
    <x v="23"/>
    <s v="Wed, 20 Oct, 2021, 10:15 pm IST"/>
    <s v="Hema"/>
    <s v="BENGALURU,"/>
    <s v="KARNATAKA"/>
    <x v="2"/>
    <s v="Women's Pure Leather Jhallar Clutch Purse with Zipper Compartments | Floral Block Print Ladies Wallet (Red, 1 pc)"/>
    <s v="1"/>
    <s v="₹399.00"/>
    <s v="₹84.96"/>
    <s v=""/>
    <x v="0"/>
    <x v="2"/>
  </r>
  <r>
    <s v="403-7876698-8356365/SKU:  3O-GBSM-TYZE"/>
    <n v="25"/>
    <x v="4"/>
    <x v="0"/>
    <x v="24"/>
    <s v="Fri, 25 Jun, 2021, 7:48 am IST"/>
    <s v="Yash"/>
    <s v="MUMBAI,"/>
    <s v="MAHARASHTRA"/>
    <x v="3"/>
    <s v="100% Leather Ganesh Ji Piggy Coin Bank | Block Printed West Bengal Handicrafts (Shantiniketan Art) | Money Bank for Kids | Children's Gift Ideas (Red,"/>
    <s v="1"/>
    <s v=""/>
    <s v=""/>
    <s v="Cash On Delivery"/>
    <x v="1"/>
    <x v="0"/>
  </r>
  <r>
    <s v="402-2054361-4513137/SKU:  TQ-OE6K-9DIK"/>
    <n v="6"/>
    <x v="3"/>
    <x v="0"/>
    <x v="25"/>
    <s v="Mon, 6 Sept, 2021, 12:46 pm IST"/>
    <s v="Ramesh"/>
    <s v="JALESWAR,"/>
    <s v="ODISHA"/>
    <x v="4"/>
    <s v="Ultra Slim 100% Pure Leather Men's Wallet with Cash, Card and Coin Compartments | Jet Black Gent's Money Organizer with Cover (1 pc)"/>
    <s v="1"/>
    <s v="₹649.00"/>
    <s v="₹60.18"/>
    <s v="Cash On Delivery"/>
    <x v="0"/>
    <x v="1"/>
  </r>
  <r>
    <s v="405-0695973-7365161/SKU:  AH-J3AO-R7DN"/>
    <n v="22"/>
    <x v="0"/>
    <x v="0"/>
    <x v="26"/>
    <s v="Thu, 22 Jul, 2021, 9:32 am IST"/>
    <s v="Sailaja"/>
    <s v="VISAKHAPATNAM,"/>
    <s v="ANDHRA PRADESH"/>
    <x v="2"/>
    <s v="Pure 100% Leather Block Print Rectangular Jewelry Box with Mirror | Button Closure Multiple Utility Case (Shantiniketan Handicrafts) (Yellow)"/>
    <s v="1"/>
    <s v="₹250.00"/>
    <s v=""/>
    <s v=""/>
    <x v="0"/>
    <x v="0"/>
  </r>
  <r>
    <s v="404-9680499-3084319/SKU:  DN-0WDX-VYOT"/>
    <n v="29"/>
    <x v="1"/>
    <x v="0"/>
    <x v="27"/>
    <s v="Fri, 29 Oct, 2021, 6:58 am IST"/>
    <s v="Manisha"/>
    <s v="PUNEpune,"/>
    <s v="MAHARASHTRA"/>
    <x v="3"/>
    <s v="Women's Set of 5 Multicolor Pure Leather Single Lipstick Cases with Mirror, Handy and Compact Handcrafted Shantiniketan Block Printed Jewelry Boxes"/>
    <s v="1"/>
    <s v="₹449.00"/>
    <s v="₹84.96"/>
    <s v="Cash On Delivery"/>
    <x v="0"/>
    <x v="2"/>
  </r>
  <r>
    <s v="406-3518585-4093925/SKU:  0M-RFE6-443C"/>
    <n v="20"/>
    <x v="3"/>
    <x v="0"/>
    <x v="28"/>
    <s v="Mon, 20 Sept, 2021, 6:41 pm IST"/>
    <s v="m"/>
    <s v="NEW DELHI,"/>
    <s v="DELHI"/>
    <x v="0"/>
    <s v="Set of 2 Pure Leather Block Print Round Jewelry Boxes | Button Closure Multiple Utility Case (Shantiniketan Handicrafts) (Green)"/>
    <s v="1"/>
    <s v="₹399.00"/>
    <s v="₹84.96"/>
    <s v="Cash On Delivery"/>
    <x v="0"/>
    <x v="2"/>
  </r>
  <r>
    <s v="404-6883107-8347508/SKU:  DN-0WDX-VYOT"/>
    <n v="4"/>
    <x v="5"/>
    <x v="0"/>
    <x v="29"/>
    <s v="Wed, 4 Aug, 2021, 8:16 pm IST"/>
    <s v="chirag"/>
    <s v="RAIA,"/>
    <s v="GOA"/>
    <x v="3"/>
    <s v="Women's Set of 5 Multicolor Pure Leather Single Lipstick Cases with Mirror, Handy and Compact Handcrafted Shantiniketan Block Printed Jewelry Boxes"/>
    <s v="1"/>
    <s v="₹449.00"/>
    <s v=""/>
    <s v=""/>
    <x v="0"/>
    <x v="0"/>
  </r>
  <r>
    <s v="404-8244254-9274747/SKU:  DN-0WDX-VYOT"/>
    <n v="11"/>
    <x v="1"/>
    <x v="0"/>
    <x v="30"/>
    <s v="Mon, 11 Oct, 2021, 9:30 am IST"/>
    <s v="Subhendu"/>
    <s v="Bhubaneswar,"/>
    <s v="ODISHA"/>
    <x v="4"/>
    <s v="Women's Set of 5 Multicolor Pure Leather Single Lipstick Cases with Mirror, Handy and Compact Handcrafted Shantiniketan Block Printed Jewelry Boxes"/>
    <s v="1"/>
    <s v="₹449.00"/>
    <s v="₹60.18"/>
    <s v=""/>
    <x v="0"/>
    <x v="1"/>
  </r>
  <r>
    <s v="407-2330390-9441923/SKU:  TY-4GPW-U54J"/>
    <n v="16"/>
    <x v="1"/>
    <x v="0"/>
    <x v="12"/>
    <s v="Sat, 16 Oct, 2021, 9:51 am IST"/>
    <s v="Harsimranjit"/>
    <s v="JAGDALPUR,"/>
    <s v="CHHATTISGARH"/>
    <x v="5"/>
    <s v="Set of 2 Pure Leather Block Print Round Jewelry Boxes | Button Closure Multiple Utility Case (Shantiniketan Handicrafts) (Red)"/>
    <s v="1"/>
    <s v="₹399.00"/>
    <s v="₹60.18"/>
    <s v=""/>
    <x v="0"/>
    <x v="1"/>
  </r>
  <r>
    <s v="407-0864859-8033111/SKU:  DN-0WDX-VYOT"/>
    <n v="29"/>
    <x v="1"/>
    <x v="0"/>
    <x v="27"/>
    <s v="Fri, 29 Oct, 2021, 2:19 pm IST"/>
    <s v="Deepshikha"/>
    <s v="HYDERABAD,"/>
    <s v="TELANGANA"/>
    <x v="2"/>
    <s v="Women's Set of 5 Multicolor Pure Leather Single Lipstick Cases with Mirror, Handy and Compact Handcrafted Shantiniketan Block Printed Jewelry Boxes"/>
    <s v="1"/>
    <s v="₹449.00"/>
    <s v="₹84.96"/>
    <s v="Cash On Delivery"/>
    <x v="0"/>
    <x v="2"/>
  </r>
  <r>
    <s v="402-0249599-9225933/SKU:  DN-0WDX-VYOT"/>
    <n v="18"/>
    <x v="3"/>
    <x v="0"/>
    <x v="31"/>
    <s v="Sat, 18 Sept, 2021, 8:06 am IST"/>
    <s v="Elizabeth"/>
    <s v="BENGALURU,"/>
    <s v="KARNATAKA"/>
    <x v="2"/>
    <s v="Women's Set of 5 Multicolor Pure Leather Single Lipstick Cases with Mirror, Handy and Compact Handcrafted Shantiniketan Block Printed Jewelry Boxes"/>
    <s v="1"/>
    <s v="₹449.00"/>
    <s v="₹84.96"/>
    <s v=""/>
    <x v="0"/>
    <x v="2"/>
  </r>
  <r>
    <s v="403-0713090-0169940/SKU:  9S-GE8P-RIR4"/>
    <n v="28"/>
    <x v="1"/>
    <x v="0"/>
    <x v="32"/>
    <s v="Thu, 28 Oct, 2021, 3:54 pm IST"/>
    <s v="sayani"/>
    <s v="KOLKATA,"/>
    <s v="WEST BENGAL"/>
    <x v="4"/>
    <s v="Pure 100% Leather Block Print Rectangular Jewelry Box with Mirror | Button Closure Multiple Utility Case (Shantiniketan Handicrafts) (Brown)"/>
    <s v="1"/>
    <s v="₹250.00"/>
    <s v="₹47.20"/>
    <s v="Cash On Delivery"/>
    <x v="0"/>
    <x v="6"/>
  </r>
  <r>
    <s v="403-7215480-9090745/SKU:  3F-4R9N-Z8NJ"/>
    <n v="7"/>
    <x v="3"/>
    <x v="0"/>
    <x v="33"/>
    <s v="Tue, 7 Sept, 2021, 7:11 am IST"/>
    <s v="Madan"/>
    <s v="BENGALURU,"/>
    <s v="KARNATAKA"/>
    <x v="2"/>
    <s v="Set of 2 Pure Leather Block Print Round Jewelry Boxes | Button Closure Multiple Utility Case (Shantiniketan Handicrafts) (Yellow)"/>
    <s v="1"/>
    <s v="₹399.00"/>
    <s v="₹84.96"/>
    <s v=""/>
    <x v="0"/>
    <x v="2"/>
  </r>
  <r>
    <s v="403-7217325-7956317/SKU:  0M-RFE6-443C"/>
    <n v="2"/>
    <x v="3"/>
    <x v="0"/>
    <x v="34"/>
    <s v="Thu, 2 Sept, 2021, 2:35 pm IST"/>
    <s v="maha"/>
    <s v="SALEM,"/>
    <s v="TAMIL NADU"/>
    <x v="2"/>
    <s v="Set of 2 Pure Leather Block Print Round Jewelry Boxes | Button Closure Multiple Utility Case (Shantiniketan Handicrafts) (Green)"/>
    <s v="1"/>
    <s v="₹399.00"/>
    <s v="₹84.96"/>
    <s v=""/>
    <x v="0"/>
    <x v="2"/>
  </r>
  <r>
    <s v="405-8876256-0913907/SKU:  CR-6E69-UXFW"/>
    <n v="18"/>
    <x v="3"/>
    <x v="0"/>
    <x v="31"/>
    <s v="Sat, 18 Sept, 2021, 5:03 pm IST"/>
    <s v="Shreyasi"/>
    <s v="PUNE,"/>
    <s v="MAHARASHTRA"/>
    <x v="3"/>
    <s v="Bright and Colorful Shantiniketan Leather Elephant Piggy Coin Bank for Kids/Adults | Light-Weight Handcrafted Elephant Shaped Money Bank (Black, Large"/>
    <s v="1"/>
    <s v="₹449.00"/>
    <s v="₹84.96"/>
    <s v=""/>
    <x v="0"/>
    <x v="2"/>
  </r>
  <r>
    <s v="407-0539421-4069143/SKU:  0M-RFE6-443C"/>
    <n v="1"/>
    <x v="2"/>
    <x v="0"/>
    <x v="35"/>
    <s v="Mon, 1 Nov, 2021, 11:33 am IST"/>
    <s v="Parmeet"/>
    <s v="JAMMU,"/>
    <s v="JAMMU AND KASHMIR"/>
    <x v="0"/>
    <s v="Set of 2 Pure Leather Block Print Round Jewelry Boxes | Button Closure Multiple Utility Case (Shantiniketan Handicrafts) (Green)"/>
    <s v="1"/>
    <s v="₹399.00"/>
    <s v="₹84.96"/>
    <s v="Cash On Delivery"/>
    <x v="0"/>
    <x v="2"/>
  </r>
  <r>
    <s v="404-8031085-1381943/SKU:  54-D265-B74K"/>
    <n v="26"/>
    <x v="2"/>
    <x v="0"/>
    <x v="22"/>
    <s v="Fri, 26 Nov, 2021, 9:12 pm IST"/>
    <s v="Kangana"/>
    <s v="NEW DELHI,"/>
    <s v="DELHI"/>
    <x v="0"/>
    <s v="Set of 2 Pure Leather Block Print Round Jewelry Boxes | Button Closure Multiple Utility Case (Shantiniketan Handicrafts) (Brown)"/>
    <s v="4"/>
    <s v=""/>
    <s v="₹84.96"/>
    <s v=""/>
    <x v="1"/>
    <x v="2"/>
  </r>
  <r>
    <s v="407-6856738-1928342/SKU:  D4-UD68-TMXH"/>
    <n v="6"/>
    <x v="3"/>
    <x v="0"/>
    <x v="25"/>
    <s v="Mon, 6 Sept, 2021, 3:15 pm IST"/>
    <s v="Nina"/>
    <s v="HYDERABAD,"/>
    <s v="TELANGANA"/>
    <x v="2"/>
    <s v="Set of 3 Multiple Utility Leather Boxes | Bright Polka Dot Jewelry Cases in Different Size (Shantiniketan Handcrafted Gifts) (Yellow)"/>
    <s v="1"/>
    <s v="₹549.00"/>
    <s v="₹84.96"/>
    <s v=""/>
    <x v="0"/>
    <x v="2"/>
  </r>
  <r>
    <s v="405-4776641-5401922/SKU:  9S-GE8P-RIR4"/>
    <n v="1"/>
    <x v="1"/>
    <x v="0"/>
    <x v="19"/>
    <s v="Fri, 1 Oct, 2021, 2:18 pm IST"/>
    <s v="Rathish"/>
    <s v="AHMEDABAD,"/>
    <s v="GUJARAT"/>
    <x v="3"/>
    <s v="Pure 100% Leather Block Print Rectangular Jewelry Box with Mirror | Button Closure Multiple Utility Case (Shantiniketan Handicrafts) (Brown)"/>
    <s v="1"/>
    <s v="₹250.00"/>
    <s v="₹84.96"/>
    <s v=""/>
    <x v="0"/>
    <x v="2"/>
  </r>
  <r>
    <s v="407-7181943-1725128/SKU:  DN-0WDX-VYOT"/>
    <n v="4"/>
    <x v="1"/>
    <x v="0"/>
    <x v="13"/>
    <s v="Mon, 4 Oct, 2021, 1:10 am IST"/>
    <s v="Rohan"/>
    <s v="GURUGRAM,"/>
    <s v="HARYANA"/>
    <x v="0"/>
    <s v="Women's Set of 5 Multicolor Pure Leather Single Lipstick Cases with Mirror, Handy and Compact Handcrafted Shantiniketan Block Printed Jewelry Boxes"/>
    <s v="1"/>
    <s v="₹449.00"/>
    <s v="₹84.96"/>
    <s v=""/>
    <x v="0"/>
    <x v="2"/>
  </r>
  <r>
    <s v="405-8481932-1229966/SKU:  S1-A92Q-JU3X"/>
    <n v="31"/>
    <x v="1"/>
    <x v="0"/>
    <x v="36"/>
    <s v="Sun, 31 Oct, 2021, 11:38 am IST"/>
    <s v="Amala"/>
    <s v="KOLKATA,"/>
    <s v="WEST BENGAL"/>
    <x v="4"/>
    <s v="100% Pure Leather Shantiniketan Clutch Purse: Traditional Block Print Bi-color Women's Wallets with Multiple Pockets and Zipper Compartments (1 pc) (G"/>
    <s v="1"/>
    <s v=""/>
    <s v="₹47.20"/>
    <s v=""/>
    <x v="1"/>
    <x v="6"/>
  </r>
  <r>
    <s v="404-9914447-5578722/SKU:  DN-0WDX-VYOT"/>
    <n v="6"/>
    <x v="5"/>
    <x v="0"/>
    <x v="37"/>
    <s v="Fri, 6 Aug, 2021, 9:16 am IST"/>
    <s v="Dipali"/>
    <s v="MUMBAI,"/>
    <s v="MAHARASHTRA"/>
    <x v="3"/>
    <s v="Women's Set of 5 Multicolor Pure Leather Single Lipstick Cases with Mirror, Handy and Compact Handcrafted Shantiniketan Block Printed Jewelry Boxes"/>
    <s v="1"/>
    <s v="₹449.00"/>
    <s v=""/>
    <s v=""/>
    <x v="0"/>
    <x v="0"/>
  </r>
  <r>
    <s v="404-6735919-2773947/SKU:  9S-GE8P-RIR4"/>
    <n v="31"/>
    <x v="1"/>
    <x v="0"/>
    <x v="36"/>
    <s v="Sun, 31 Oct, 2021, 11:28 pm IST"/>
    <s v="swagata13051978"/>
    <s v="SILCHAR,"/>
    <s v="ASSAM"/>
    <x v="1"/>
    <s v="Pure 100% Leather Block Print Rectangular Jewelry Box with Mirror | Button Closure Multiple Utility Case (Shantiniketan Handicrafts) (Brown)"/>
    <s v="1"/>
    <s v="₹250.00"/>
    <s v="₹60.18"/>
    <s v="Cash On Delivery"/>
    <x v="0"/>
    <x v="1"/>
  </r>
  <r>
    <s v="407-1526604-7803547/SKU:  KL-7WAA-Z82I"/>
    <n v="13"/>
    <x v="5"/>
    <x v="0"/>
    <x v="38"/>
    <s v="Fri, 13 Aug, 2021, 12:02 pm IST"/>
    <s v="Jolly"/>
    <s v="GUWAHATI,"/>
    <s v="ASSAM"/>
    <x v="1"/>
    <s v="Pure Leather Sling Bag with Multiple Pockets and Adjustable Strap | Shantiniketan Block Print Cross-Body Bags for Women (1 pc) (Brown)"/>
    <s v="1"/>
    <s v="₹1,099.00"/>
    <s v=""/>
    <s v="Cash On Delivery"/>
    <x v="0"/>
    <x v="0"/>
  </r>
  <r>
    <s v="405-1981073-5970737/SKU:  I1-AWVT-2QOL"/>
    <n v="5"/>
    <x v="1"/>
    <x v="0"/>
    <x v="39"/>
    <s v="Tue, 5 Oct, 2021, 8:53 pm IST"/>
    <s v="Jitu"/>
    <s v="GUWAHATI,"/>
    <s v="ASSAM"/>
    <x v="1"/>
    <s v="Women's Pure Leather Jhallar Clutch Purse with Zipper Compartments | Polka Dot Block Print Ladies Wallet (Brown, 1 pc)"/>
    <s v="1"/>
    <s v=""/>
    <s v="₹60.18"/>
    <s v="Cash On Delivery"/>
    <x v="1"/>
    <x v="1"/>
  </r>
  <r>
    <s v="171-5705929-2195543/SKU:  NU-CKZ5-4O49"/>
    <n v="16"/>
    <x v="5"/>
    <x v="0"/>
    <x v="40"/>
    <s v="Mon, 16 Aug, 2021, 9:27 pm IST"/>
    <s v="John"/>
    <s v="Ernakulam,"/>
    <s v="KERALA"/>
    <x v="2"/>
    <s v="Pure Leather Sling Bag with Multiple Pockets and Adjustable Strap | Shantiniketan Block Print Cross-Body Bags for Women (1 pc) (Yellow)"/>
    <s v="1"/>
    <s v="₹1,099.00"/>
    <s v=""/>
    <s v="Cash On Delivery"/>
    <x v="0"/>
    <x v="0"/>
  </r>
  <r>
    <s v="405-1111150-1834754/SKU:  TQ-OE6K-9DIK"/>
    <n v="5"/>
    <x v="3"/>
    <x v="0"/>
    <x v="15"/>
    <s v="Sun, 5 Sept, 2021, 12:22 am IST"/>
    <s v="Jai"/>
    <s v="HYDERABAD,"/>
    <s v="TELANGANA"/>
    <x v="2"/>
    <s v="Ultra Slim 100% Pure Leather Men's Wallet with Cash, Card and Coin Compartments | Jet Black Gent's Money Organizer with Cover (1 pc)"/>
    <s v="1"/>
    <s v="₹649.00"/>
    <s v="₹84.96"/>
    <s v=""/>
    <x v="0"/>
    <x v="2"/>
  </r>
  <r>
    <s v="403-1631300-1893901/SKU:  WR-ANCX-U28C"/>
    <n v="13"/>
    <x v="2"/>
    <x v="0"/>
    <x v="8"/>
    <s v="Sat, 13 Nov, 2021, 4:47 pm IST"/>
    <s v="saravanan"/>
    <s v="KARAIKKUDI,"/>
    <s v="TAMIL NADU"/>
    <x v="2"/>
    <s v="Bright and Colorful Shantiniketan Leather Elephant Piggy Coin Bank for Kids/Adults | Light-Weight Handcrafted Elephant Shaped Money Bank (Orange, Larg"/>
    <s v="1"/>
    <s v="₹449.00"/>
    <s v="₹84.96"/>
    <s v="Cash On Delivery"/>
    <x v="0"/>
    <x v="2"/>
  </r>
  <r>
    <s v="402-5621007-4266725/SKU:  W4-JQ2J-ZUF2"/>
    <n v="24"/>
    <x v="5"/>
    <x v="0"/>
    <x v="41"/>
    <s v="Tue, 24 Aug, 2021, 5:18 pm IST"/>
    <s v="Tarek"/>
    <s v="MUMBAI,"/>
    <s v="MAHARASHTRA"/>
    <x v="3"/>
    <s v="100% Pure Leather Shantiniketan Clutch Purse: Traditional Block Print Bi-color Women's Wallets with Multiple Pockets and Zipper Compartments (1 pc) (O"/>
    <s v="1"/>
    <s v="₹399.00"/>
    <s v=""/>
    <s v=""/>
    <x v="0"/>
    <x v="0"/>
  </r>
  <r>
    <s v="404-7918321-6528342/SKU:  5B-NW9K-L3AO"/>
    <n v="16"/>
    <x v="4"/>
    <x v="0"/>
    <x v="42"/>
    <s v="Wed, 16 Jun, 2021, 8:53 pm IST"/>
    <s v="narendra"/>
    <s v="KODAD,"/>
    <s v="TELANGANA"/>
    <x v="2"/>
    <s v="Pure Leather Elephant Shaped Piggy Coin Bank | Money Bank for Kids | Gift Ideas (Red, S)"/>
    <s v="1"/>
    <s v="₹175.00"/>
    <s v=""/>
    <s v="Cash On Delivery"/>
    <x v="0"/>
    <x v="0"/>
  </r>
  <r>
    <s v="406-5723826-0192341/SKU:  DN-0WDX-VYOT"/>
    <n v="22"/>
    <x v="1"/>
    <x v="0"/>
    <x v="43"/>
    <s v="Fri, 22 Oct, 2021, 2:57 pm IST"/>
    <s v="Sailee"/>
    <s v="MUMBAI,"/>
    <s v="MAHARASHTRA"/>
    <x v="3"/>
    <s v="Women's Set of 5 Multicolor Pure Leather Single Lipstick Cases with Mirror, Handy and Compact Handcrafted Shantiniketan Block Printed Jewelry Boxes"/>
    <s v="1"/>
    <s v="₹449.00"/>
    <s v="₹84.96"/>
    <s v="Cash On Delivery"/>
    <x v="0"/>
    <x v="2"/>
  </r>
  <r>
    <s v="406-5208445-6151521/SKU:  86-JXO3-EJ7K"/>
    <n v="26"/>
    <x v="1"/>
    <x v="0"/>
    <x v="44"/>
    <s v="Tue, 26 Oct, 2021, 9:59 am IST"/>
    <s v="Saravana"/>
    <s v="KOLKATA,"/>
    <s v="WEST BENGAL"/>
    <x v="4"/>
    <s v="Bright and Colorful Handmade Shantiniketan Leather Ganesh Ji Piggy Coin Bank for Kids/Adults | Home Décor Handicrafts (Green)"/>
    <s v="1"/>
    <s v="₹549.00"/>
    <s v="₹47.20"/>
    <s v=""/>
    <x v="0"/>
    <x v="6"/>
  </r>
  <r>
    <s v="404-5515061-6165137/SKU:  0M-RFE6-443C"/>
    <n v="15"/>
    <x v="1"/>
    <x v="0"/>
    <x v="45"/>
    <s v="Fri, 15 Oct, 2021, 8:27 pm IST"/>
    <s v="Arpita"/>
    <s v="KOLKATA,"/>
    <s v="WEST BENGAL"/>
    <x v="4"/>
    <s v="Set of 2 Pure Leather Block Print Round Jewelry Boxes | Button Closure Multiple Utility Case (Shantiniketan Handicrafts) (Green)"/>
    <s v="1"/>
    <s v="₹399.00"/>
    <s v="₹47.20"/>
    <s v=""/>
    <x v="0"/>
    <x v="6"/>
  </r>
  <r>
    <s v="406-4504814-5756357/SKU:  3O-GBSM-TYZE"/>
    <n v="16"/>
    <x v="4"/>
    <x v="0"/>
    <x v="42"/>
    <s v="Wed, 16 Jun, 2021, 10:35 pm IST"/>
    <s v="Shamal"/>
    <s v="BADLAPUR,"/>
    <s v="MAHARASHTRA"/>
    <x v="3"/>
    <s v="Pure Leather Ganesh Piggy Bank | Money Bank for Kids (Red, M)"/>
    <s v="1"/>
    <s v="₹175.00"/>
    <s v=""/>
    <s v=""/>
    <x v="0"/>
    <x v="0"/>
  </r>
  <r>
    <s v="403-7364233-8411519/SKU:  0M-RFE6-443C"/>
    <n v="4"/>
    <x v="2"/>
    <x v="0"/>
    <x v="46"/>
    <s v="Thu, 4 Nov, 2021, 7:38 am IST"/>
    <s v="Salima"/>
    <s v="MUMBAI,"/>
    <s v="MAHARASHTRA"/>
    <x v="3"/>
    <s v="Set of 2 Pure Leather Block Print Round Jewelry Boxes | Button Closure Multiple Utility Case (Shantiniketan Handicrafts) (Green)"/>
    <s v="1"/>
    <s v="₹399.00"/>
    <s v="₹84.96"/>
    <s v=""/>
    <x v="0"/>
    <x v="2"/>
  </r>
  <r>
    <s v="402-0413922-0000337/SKU:  SB-WDQN-SDN9"/>
    <n v="11"/>
    <x v="2"/>
    <x v="0"/>
    <x v="47"/>
    <s v="Thu, 11 Nov, 2021, 6:16 am IST"/>
    <s v="Hemant"/>
    <s v="Surat,"/>
    <s v="GUJARAT"/>
    <x v="3"/>
    <s v="Traditional Block-Printed Women's 100% Pure Leather Shoulder Bag: Double Handle Red Handbag | Multi-pocket Shantiniketan Leather Bag for Women"/>
    <s v="1"/>
    <s v="₹1,299.00"/>
    <s v="₹178.18"/>
    <s v="Cash On Delivery"/>
    <x v="0"/>
    <x v="7"/>
  </r>
  <r>
    <s v="171-1070115-6195560/SKU:  3O-GBSM-TYZE"/>
    <n v="16"/>
    <x v="4"/>
    <x v="0"/>
    <x v="42"/>
    <s v="Wed, 16 Jun, 2021, 4:27 pm IST"/>
    <s v="soumya"/>
    <s v="THANE,"/>
    <s v="MAHARASHTRA"/>
    <x v="3"/>
    <s v="Pure Leather Ganesh Piggy Bank | Money Bank for Kids (Red, M)"/>
    <s v="1"/>
    <s v="₹175.00"/>
    <s v=""/>
    <s v=""/>
    <x v="0"/>
    <x v="0"/>
  </r>
  <r>
    <s v="407-5532335-4314768/SKU:  QV-PHXY-LGY8"/>
    <n v="13"/>
    <x v="4"/>
    <x v="0"/>
    <x v="48"/>
    <s v="Sun, 13 Jun, 2021, 7:08 pm IST"/>
    <s v="Pavithra"/>
    <s v="POLLACHI,"/>
    <s v="TAMIL NADU"/>
    <x v="2"/>
    <s v="Pure Leather Ganesh Piggy Bank | Money Bank for Kids (Black, M)"/>
    <s v="1"/>
    <s v="₹175.00"/>
    <s v=""/>
    <s v=""/>
    <x v="0"/>
    <x v="0"/>
  </r>
  <r>
    <s v="402-6806027-8773139/SKU:  0M-RFE6-443C"/>
    <n v="29"/>
    <x v="2"/>
    <x v="0"/>
    <x v="49"/>
    <s v="Mon, 29 Nov, 2021, 10:34 am IST"/>
    <s v="Rana"/>
    <s v="Pune,"/>
    <s v="MAHARASHTRA"/>
    <x v="3"/>
    <s v="Set of 2 Pure Leather Block Print Round Jewelry Boxes | Button Closure Multiple Utility Case (Shantiniketan Handicrafts) (Green)"/>
    <s v="1"/>
    <s v="₹399.00"/>
    <s v="₹84.96"/>
    <s v=""/>
    <x v="0"/>
    <x v="2"/>
  </r>
  <r>
    <s v="407-5896934-9005133/SKU:  H6-A9OJ-C0Q1"/>
    <n v="26"/>
    <x v="1"/>
    <x v="0"/>
    <x v="44"/>
    <s v="Tue, 26 Oct, 2021, 10:32 am IST"/>
    <s v="Sumita"/>
    <s v="MUMBAI,"/>
    <s v="MAHARASHTRA"/>
    <x v="3"/>
    <s v="100% Pure Leather Shantiniketan Clutch Purse: Traditional Block Print Bi-color Women's Wallets with Multiple Pockets and Zipper Compartments (1 pc) (R"/>
    <s v="1"/>
    <s v="₹399.00"/>
    <s v="₹84.96"/>
    <s v=""/>
    <x v="0"/>
    <x v="2"/>
  </r>
  <r>
    <s v="403-3892336-2999521/SKU:  3O-GBSM-TYZE"/>
    <n v="28"/>
    <x v="4"/>
    <x v="0"/>
    <x v="50"/>
    <s v="Mon, 28 Jun, 2021, 5:15 pm IST"/>
    <s v="Ajay"/>
    <s v="RAIPUR,"/>
    <s v="CHHATTISGARH"/>
    <x v="5"/>
    <s v="100% Leather Ganesh Ji Piggy Coin Bank | Block Printed West Bengal Handicrafts (Shantiniketan Art) | Money Bank for Kids | Children's Gift Ideas (Red,"/>
    <s v="1"/>
    <s v="₹349.00"/>
    <s v=""/>
    <s v=""/>
    <x v="0"/>
    <x v="0"/>
  </r>
  <r>
    <s v="406-9458224-2717157/SKU:  DN-0WDX-VYOT"/>
    <n v="9"/>
    <x v="2"/>
    <x v="0"/>
    <x v="51"/>
    <s v="Tue, 9 Nov, 2021, 11:23 pm IST"/>
    <s v="Pooja"/>
    <s v="GURUGRAM,"/>
    <s v="HARYANA"/>
    <x v="0"/>
    <s v="Women's Set of 5 Multicolor Pure Leather Single Lipstick Cases with Mirror, Handy and Compact Handcrafted Shantiniketan Block Printed Jewelry Boxes"/>
    <s v="1"/>
    <s v=""/>
    <s v="₹84.96"/>
    <s v=""/>
    <x v="0"/>
    <x v="2"/>
  </r>
  <r>
    <s v="408-4317100-7692318/SKU:  DN-0WDX-VYOT"/>
    <n v="7"/>
    <x v="2"/>
    <x v="0"/>
    <x v="52"/>
    <s v="Sun, 7 Nov, 2021, 6:58 pm IST"/>
    <s v="Priyanka"/>
    <s v="BAREILLY,"/>
    <s v="UTTAR PRADESH"/>
    <x v="0"/>
    <s v="Women's Set of 5 Multicolor Pure Leather Single Lipstick Cases with Mirror, Handy and Compact Handcrafted Shantiniketan Block Printed Jewelry Boxes"/>
    <s v="1"/>
    <s v="₹449.00"/>
    <s v="₹84.96"/>
    <s v=""/>
    <x v="0"/>
    <x v="2"/>
  </r>
  <r>
    <s v="402-6701060-6592325/SKU:  1T-RAUZ-UZKO"/>
    <n v="1"/>
    <x v="1"/>
    <x v="0"/>
    <x v="19"/>
    <s v="Fri, 1 Oct, 2021, 11:35 pm IST"/>
    <s v="Heena"/>
    <s v="MUMBAI,"/>
    <s v="MAHARASHTRA"/>
    <x v="3"/>
    <s v="Women's Pure Leather Jhallar Clutch Purse with Zipper Compartments | Floral Block Print Ladies Wallet (Green, 1 pc)"/>
    <s v="1"/>
    <s v="₹399.00"/>
    <s v="₹84.96"/>
    <s v="Cash On Delivery"/>
    <x v="0"/>
    <x v="2"/>
  </r>
  <r>
    <s v="405-0978927-9443544/SKU:  DN-0WDX-VYOT"/>
    <n v="10"/>
    <x v="2"/>
    <x v="0"/>
    <x v="21"/>
    <s v="Wed, 10 Nov, 2021, 9:24 pm IST"/>
    <s v="A"/>
    <s v="JALANDHAR,"/>
    <s v="PUNJAB"/>
    <x v="0"/>
    <s v="Women's Set of 5 Multicolor Pure Leather Single Lipstick Cases with Mirror, Handy and Compact Handcrafted Shantiniketan Block Printed Jewelry Boxes"/>
    <s v="1"/>
    <s v="₹449.00"/>
    <s v="₹84.96"/>
    <s v=""/>
    <x v="0"/>
    <x v="2"/>
  </r>
  <r>
    <s v="407-4805322-7498725/SKU:  CR-6E69-UXFW"/>
    <n v="23"/>
    <x v="4"/>
    <x v="0"/>
    <x v="53"/>
    <s v="Wed, 23 Jun, 2021, 6:09 am IST"/>
    <s v="Velmurugan"/>
    <s v="THISAYANVILAI,"/>
    <s v="TAMIL NADU"/>
    <x v="2"/>
    <s v="Pure Leather Elephant Shaped Piggy Coin Bank | Money Bank for Kids | Gift Ideas (Black, L)"/>
    <s v="1"/>
    <s v="₹449.00"/>
    <s v=""/>
    <s v=""/>
    <x v="0"/>
    <x v="0"/>
  </r>
  <r>
    <s v="406-6432664-4853932/SKU:  DN-0WDX-VYOT"/>
    <n v="19"/>
    <x v="3"/>
    <x v="0"/>
    <x v="54"/>
    <s v="Sun, 19 Sept, 2021, 11:57 am IST"/>
    <s v="Nilanjana"/>
    <s v="BIDHAN NAGAR,"/>
    <s v="WEST BENGAL"/>
    <x v="4"/>
    <s v="Women's Set of 5 Multicolor Pure Leather Single Lipstick Cases with Mirror, Handy and Compact Handcrafted Shantiniketan Block Printed Jewelry Boxes"/>
    <s v="1"/>
    <s v="₹449.00"/>
    <s v="₹47.20"/>
    <s v=""/>
    <x v="0"/>
    <x v="6"/>
  </r>
  <r>
    <s v="407-8790284-0125124/SKU:  0M-RFE6-443C"/>
    <n v="10"/>
    <x v="1"/>
    <x v="0"/>
    <x v="55"/>
    <s v="Sun, 10 Oct, 2021, 11:02 pm IST"/>
    <s v="Harsimranjit"/>
    <s v="JAGDALPUR,"/>
    <s v="CHHATTISGARH"/>
    <x v="5"/>
    <s v="Set of 2 Pure Leather Block Print Round Jewelry Boxes | Button Closure Multiple Utility Case (Shantiniketan Handicrafts) (Green)"/>
    <s v="1"/>
    <s v="₹399.00"/>
    <s v="₹60.18"/>
    <s v=""/>
    <x v="0"/>
    <x v="1"/>
  </r>
  <r>
    <s v="402-4834476-0320360/SKU:  UR-WJJ0-I3TN"/>
    <n v="16"/>
    <x v="5"/>
    <x v="0"/>
    <x v="40"/>
    <s v="Mon, 16 Aug, 2021, 1:37 pm IST"/>
    <s v="Abhishek"/>
    <s v="KOLKATA,"/>
    <s v="WEST BENGAL"/>
    <x v="4"/>
    <s v="Pure 100% Leather Block Print Rectangular Jewelry Box with Mirror | Button Closure Multiple Utility Case (Shantiniketan Handicrafts) (Red)"/>
    <s v="1"/>
    <s v="₹250.00"/>
    <s v=""/>
    <s v=""/>
    <x v="0"/>
    <x v="0"/>
  </r>
  <r>
    <s v="171-2479820-8391565/SKU:  RG-29TH-MROF"/>
    <n v="29"/>
    <x v="0"/>
    <x v="0"/>
    <x v="56"/>
    <s v="Thu, 29 Jul, 2021, 6:04 pm IST"/>
    <s v="Rajat"/>
    <s v="New Delhi,"/>
    <s v="DELHI"/>
    <x v="0"/>
    <s v="Bright and Colorful Handmade Shantiniketan Leather Ganesh Ji Piggy Coin Bank for Kids/Adults | Home Décor Handicrafts (Blue)"/>
    <s v="1"/>
    <s v="₹349.00"/>
    <s v=""/>
    <s v=""/>
    <x v="0"/>
    <x v="0"/>
  </r>
  <r>
    <s v="408-0358198-6688308/SKU:  GP-RMI4-GJ6L"/>
    <n v="21"/>
    <x v="0"/>
    <x v="0"/>
    <x v="57"/>
    <s v="Wed, 21 Jul, 2021, 7:40 pm IST"/>
    <s v="S."/>
    <s v="Tuticorin,"/>
    <s v="TAMIL NADU"/>
    <x v="2"/>
    <s v="Bright &amp; Colorful Shantiniketan Leather Piggy Bank for Kids/Adults | Light-Weight Handcrafted Owl Shaped Coin Bank (Green)"/>
    <s v="1"/>
    <s v="₹549.00"/>
    <s v=""/>
    <s v="Cash On Delivery"/>
    <x v="0"/>
    <x v="0"/>
  </r>
  <r>
    <s v="171-2095880-5548309/SKU:  SB-WDQN-SDN9"/>
    <n v="12"/>
    <x v="2"/>
    <x v="0"/>
    <x v="58"/>
    <s v="Fri, 12 Nov, 2021, 7:10 pm IST"/>
    <s v="Kusum"/>
    <s v="JAIPUR,"/>
    <s v="RAJASTHAN"/>
    <x v="0"/>
    <s v="Traditional Block-Printed Women's 100% Pure Leather Shoulder Bag: Double Handle Red Handbag | Multi-pocket Shantiniketan Leather Bag for Women"/>
    <s v="1"/>
    <s v="₹1,299.00"/>
    <s v="₹210.04"/>
    <s v=""/>
    <x v="0"/>
    <x v="8"/>
  </r>
  <r>
    <s v="403-3087278-4501963/SKU:  U1-8YOK-510E"/>
    <n v="27"/>
    <x v="2"/>
    <x v="0"/>
    <x v="17"/>
    <s v="Sat, 27 Nov, 2021, 9:28 pm IST"/>
    <s v="Vinithra"/>
    <s v="CHENNAI,"/>
    <s v="TAMIL NADU"/>
    <x v="2"/>
    <s v="100% Leather Cat Shaped Piggy Coin Bank | Block Printed West Bengal Handicrafts (Shantiniketan Art) | Money Bank for Kids | Children's Gift Ideas (Blu"/>
    <s v="1"/>
    <s v="₹449.00"/>
    <s v="₹84.96"/>
    <s v=""/>
    <x v="0"/>
    <x v="2"/>
  </r>
  <r>
    <s v="406-6774677-4553965/SKU:  5B-NW9K-L3AO"/>
    <n v="13"/>
    <x v="0"/>
    <x v="0"/>
    <x v="59"/>
    <s v="Tue, 13 Jul, 2021, 12:04 pm IST"/>
    <s v="Priyanka"/>
    <s v="HYDERABAD,"/>
    <s v="TELANGANA"/>
    <x v="2"/>
    <s v="100% Leather Elephant Shaped Piggy Coin Bank | Block Printed West Bengal Handicrafts (Shantiniketan Art) | Money Bank for Kids | Children's Gift Ideas"/>
    <s v="1"/>
    <s v="₹349.00"/>
    <s v=""/>
    <s v="Cash On Delivery"/>
    <x v="0"/>
    <x v="0"/>
  </r>
  <r>
    <s v="402-6614720-2475547/SKU:  9S-GE8P-RIR4"/>
    <n v="19"/>
    <x v="3"/>
    <x v="0"/>
    <x v="54"/>
    <s v="Sun, 19 Sept, 2021, 7:52 pm IST"/>
    <s v="Anjana"/>
    <s v="PALAI,"/>
    <s v="KERALA"/>
    <x v="2"/>
    <s v="Pure 100% Leather Block Print Rectangular Jewelry Box with Mirror | Button Closure Multiple Utility Case (Shantiniketan Handicrafts) (Brown)"/>
    <s v="1"/>
    <s v="₹250.00"/>
    <s v="₹84.96"/>
    <s v="Cash On Delivery"/>
    <x v="0"/>
    <x v="2"/>
  </r>
  <r>
    <s v="405-4735668-0393136/SKU:  DN-0WDX-VYOT"/>
    <n v="23"/>
    <x v="3"/>
    <x v="0"/>
    <x v="60"/>
    <s v="Thu, 23 Sept, 2021, 3:19 pm IST"/>
    <s v="Noopur"/>
    <s v="KORBA,"/>
    <s v="CHHATTISGARH"/>
    <x v="5"/>
    <s v="Women's Set of 5 Multicolor Pure Leather Single Lipstick Cases with Mirror, Handy and Compact Handcrafted Shantiniketan Block Printed Jewelry Boxes"/>
    <s v="1"/>
    <s v="₹449.00"/>
    <s v="₹60.18"/>
    <s v=""/>
    <x v="0"/>
    <x v="1"/>
  </r>
  <r>
    <s v="408-7282076-9330761/SKU:  D9-CVL3-8JF6"/>
    <n v="24"/>
    <x v="1"/>
    <x v="0"/>
    <x v="61"/>
    <s v="Sun, 24 Oct, 2021, 6:56 pm IST"/>
    <s v="Deepak"/>
    <s v="BENGALURU,"/>
    <s v="KARNATAKA"/>
    <x v="2"/>
    <s v="Bright and Colorful Handmade Shantiniketan Leather Ganesh Ji Piggy Coin Bank for Kids/Adults | Home Décor Handicrafts (Black)"/>
    <s v="1"/>
    <s v="₹549.00"/>
    <s v="₹84.96"/>
    <s v=""/>
    <x v="0"/>
    <x v="2"/>
  </r>
  <r>
    <s v="403-9782961-0644358/SKU:  54-D265-B74K"/>
    <n v="10"/>
    <x v="2"/>
    <x v="0"/>
    <x v="21"/>
    <s v="Wed, 10 Nov, 2021, 6:00 pm IST"/>
    <s v="Madhavi"/>
    <s v="HYDERABAD,"/>
    <s v="TELANGANA"/>
    <x v="2"/>
    <s v="Set of 2 Pure Leather Block Print Round Jewelry Boxes | Button Closure Multiple Utility Case (Shantiniketan Handicrafts) (Brown)"/>
    <s v="1"/>
    <s v="₹399.00"/>
    <s v="₹84.96"/>
    <s v=""/>
    <x v="0"/>
    <x v="2"/>
  </r>
  <r>
    <s v="402-3054284-1226754/SKU:  G4-B5GQ-8V30"/>
    <n v="18"/>
    <x v="2"/>
    <x v="0"/>
    <x v="62"/>
    <s v="Thu, 18 Nov, 2021, 12:32 am IST"/>
    <s v="Sayantani"/>
    <s v="KOLKATA,"/>
    <s v="WEST BENGAL"/>
    <x v="4"/>
    <s v="100% Pure Leather Shantiniketan Clutch Purse: Traditional Block Print Bi-color Women's Wallets with Multiple Pockets and Zipper Compartments (1 pc) (B"/>
    <s v="1"/>
    <s v="₹399.00"/>
    <s v="₹47.20"/>
    <s v=""/>
    <x v="0"/>
    <x v="6"/>
  </r>
  <r>
    <s v="403-4722970-7103536/SKU:  TY-4GPW-U54J"/>
    <n v="4"/>
    <x v="2"/>
    <x v="0"/>
    <x v="46"/>
    <s v="Thu, 4 Nov, 2021, 8:52 am IST"/>
    <s v="Salima"/>
    <s v="MUMBAI,"/>
    <s v="MAHARASHTRA"/>
    <x v="3"/>
    <s v="Set of 2 Pure Leather Block Print Round Jewelry Boxes | Button Closure Multiple Utility Case (Shantiniketan Handicrafts) (Red)"/>
    <s v="1"/>
    <s v="₹399.00"/>
    <s v="₹84.96"/>
    <s v=""/>
    <x v="0"/>
    <x v="2"/>
  </r>
  <r>
    <s v="407-8029342-1162714/SKU:  NV-1DWM-41VX"/>
    <n v="1"/>
    <x v="3"/>
    <x v="0"/>
    <x v="63"/>
    <s v="Wed, 1 Sept, 2021, 11:32 am IST"/>
    <s v="Sharad"/>
    <s v="BENGALURU,"/>
    <s v="KARNATAKA"/>
    <x v="2"/>
    <s v="Bright &amp; Colorful Shantiniketan Leather Piggy Bank for Kids/Adults | Light-Weight Handcrafted Owl Shaped Coin Bank (Red)"/>
    <s v="1"/>
    <s v="₹549.00"/>
    <s v="₹114.46"/>
    <s v=""/>
    <x v="0"/>
    <x v="3"/>
  </r>
  <r>
    <s v="406-9976360-8935534/SKU:  PG-WS6J-89DG"/>
    <n v="20"/>
    <x v="2"/>
    <x v="0"/>
    <x v="64"/>
    <s v="Sat, 20 Nov, 2021, 2:41 am IST"/>
    <s v="shilpin"/>
    <s v="MUMBAI,"/>
    <s v="MAHARASHTRA"/>
    <x v="3"/>
    <s v="Bright and Colorful Shantiniketan Leather Elephant Piggy Coin Bank for Kids/Adults | Light-Weight Handcrafted Elephant Shaped Money Bank (Blue, Large)"/>
    <s v="1"/>
    <s v="₹449.00"/>
    <s v="₹84.96"/>
    <s v=""/>
    <x v="0"/>
    <x v="2"/>
  </r>
  <r>
    <s v="406-0702616-4123501/SKU:  9W-AS6W-6O9X"/>
    <n v="29"/>
    <x v="5"/>
    <x v="0"/>
    <x v="65"/>
    <s v="Sun, 29 Aug, 2021, 11:28 pm IST"/>
    <s v="Mahalakshmi"/>
    <s v="CHENNAI,"/>
    <s v="TAMIL NADU"/>
    <x v="2"/>
    <s v="Pure 100% Leather Block Print Rectangular Jewelry Box with Mirror | Button Closure Multiple Utility Case (Shantiniketan Handicrafts) (Blue)"/>
    <s v="1"/>
    <s v="₹250.00"/>
    <s v="₹81.42"/>
    <s v="Cash On Delivery"/>
    <x v="0"/>
    <x v="5"/>
  </r>
  <r>
    <s v="408-6770537-3774707/SKU:  DN-0WDX-VYOT"/>
    <n v="17"/>
    <x v="1"/>
    <x v="0"/>
    <x v="66"/>
    <s v="Sun, 17 Oct, 2021, 10:22 am IST"/>
    <s v="Paromita"/>
    <s v="Mumbai,"/>
    <s v="MAHARASHTRA"/>
    <x v="3"/>
    <s v="Women's Set of 5 Multicolor Pure Leather Single Lipstick Cases with Mirror, Handy and Compact Handcrafted Shantiniketan Block Printed Jewelry Boxes"/>
    <s v="2"/>
    <s v="₹898.00"/>
    <s v="₹84.96"/>
    <s v=""/>
    <x v="0"/>
    <x v="2"/>
  </r>
  <r>
    <s v="403-4274611-4049927/SKU:  UR-WJJ0-I3TN"/>
    <n v="7"/>
    <x v="1"/>
    <x v="0"/>
    <x v="67"/>
    <s v="Thu, 7 Oct, 2021, 11:23 am IST"/>
    <s v="Pooja"/>
    <s v="SAHARANPUR,"/>
    <s v="UTTAR PRADESH"/>
    <x v="0"/>
    <s v="Pure 100% Leather Block Print Rectangular Jewelry Box with Mirror | Button Closure Multiple Utility Case (Shantiniketan Handicrafts) (Red)"/>
    <s v="1"/>
    <s v=""/>
    <s v="₹84.96"/>
    <s v=""/>
    <x v="0"/>
    <x v="2"/>
  </r>
  <r>
    <s v="407-7598159-3965161/SKU:  S1-A92Q-JU3X"/>
    <n v="15"/>
    <x v="2"/>
    <x v="0"/>
    <x v="68"/>
    <s v="Mon, 15 Nov, 2021, 12:29 pm IST"/>
    <s v="chandni"/>
    <s v="THAMARASSERY,"/>
    <s v="KERALA"/>
    <x v="2"/>
    <s v="100% Pure Leather Shantiniketan Clutch Purse: Traditional Block Print Bi-color Women's Wallets with Multiple Pockets and Zipper Compartments (1 pc) (G"/>
    <s v="1"/>
    <s v="₹399.00"/>
    <s v="₹210.04"/>
    <s v=""/>
    <x v="0"/>
    <x v="8"/>
  </r>
  <r>
    <s v="403-0124463-2966723/SKU:  QD-RNE2-2FH8"/>
    <n v="26"/>
    <x v="0"/>
    <x v="0"/>
    <x v="69"/>
    <s v="Mon, 26 Jul, 2021, 8:15 am IST"/>
    <s v="Thanigaivel"/>
    <s v="CHENNAI,"/>
    <s v="TAMIL NADU"/>
    <x v="2"/>
    <s v="Colourful and Bright Peacock Shaped Piggy Coin Bank | Block Printed West Bengal's 100% Leather Handicrafts (Shantiniketan Art) | Money Bank for Kids |"/>
    <s v="1"/>
    <s v="₹449.00"/>
    <s v=""/>
    <s v=""/>
    <x v="0"/>
    <x v="0"/>
  </r>
  <r>
    <s v="403-5745034-5441137/SKU:  3V-FKXN-C4QJ"/>
    <n v="20"/>
    <x v="5"/>
    <x v="0"/>
    <x v="70"/>
    <s v="Fri, 20 Aug, 2021, 11:07 pm IST"/>
    <s v="parul"/>
    <s v="Surat,"/>
    <s v="GUJARAT"/>
    <x v="3"/>
    <s v="Handcrafted Women's Traditional Block Printed Handbag: 100% Pure Leather Shantiniketan Shoulder Bag | Multi Pocket with Highly Durable Leather Handles"/>
    <s v="1"/>
    <s v="₹1,099.00"/>
    <s v=""/>
    <s v="Cash On Delivery"/>
    <x v="0"/>
    <x v="0"/>
  </r>
  <r>
    <s v="404-1364960-1146735/SKU:  0M-RFE6-443C"/>
    <n v="25"/>
    <x v="2"/>
    <x v="0"/>
    <x v="71"/>
    <s v="Thu, 25 Nov, 2021, 10:09 pm IST"/>
    <s v="swati"/>
    <s v="GURUGRAM,"/>
    <s v="HARYANA"/>
    <x v="0"/>
    <s v="Set of 2 Pure Leather Block Print Round Jewelry Boxes | Button Closure Multiple Utility Case (Shantiniketan Handicrafts) (Green)"/>
    <s v="1"/>
    <s v="₹399.00"/>
    <s v="₹84.96"/>
    <s v=""/>
    <x v="0"/>
    <x v="2"/>
  </r>
  <r>
    <s v="171-5917046-2682765/SKU:  TQ-OE6K-9DIK"/>
    <n v="7"/>
    <x v="1"/>
    <x v="0"/>
    <x v="67"/>
    <s v="Thu, 7 Oct, 2021, 10:04 am IST"/>
    <s v="Anku"/>
    <s v="GUWAHATI,"/>
    <s v="ASSAM"/>
    <x v="1"/>
    <s v="Ultra Slim 100% Pure Leather Men's Wallet with Cash, Card and Coin Compartments | Jet Black Gent's Money Organizer with Cover (1 pc)"/>
    <s v="1"/>
    <s v="₹649.00"/>
    <s v="₹60.18"/>
    <s v="Cash On Delivery"/>
    <x v="0"/>
    <x v="1"/>
  </r>
  <r>
    <s v="408-9069501-2731541/SKU:  O9-OVS7-G9XK"/>
    <n v="18"/>
    <x v="5"/>
    <x v="0"/>
    <x v="72"/>
    <s v="Wed, 18 Aug, 2021, 11:10 am IST"/>
    <s v="shweta"/>
    <s v="MUMBAI,"/>
    <s v="MAHARASHTRA"/>
    <x v="3"/>
    <s v="Set of 2 Pure Leather Block Print Round Jewelry Boxes | Button Closure Multiple Utility Case (Shantiniketan Handicrafts) (Black)"/>
    <s v="1"/>
    <s v="₹399.00"/>
    <s v=""/>
    <s v=""/>
    <x v="0"/>
    <x v="0"/>
  </r>
  <r>
    <s v="403-3308024-9965128/SKU:  G4-B5GQ-8V30"/>
    <n v="16"/>
    <x v="2"/>
    <x v="0"/>
    <x v="11"/>
    <s v="Tue, 16 Nov, 2021, 9:04 am IST"/>
    <s v="Madhavi"/>
    <s v="HYDERABAD,"/>
    <s v="TELANGANA"/>
    <x v="2"/>
    <s v="100% Pure Leather Shantiniketan Clutch Purse: Traditional Block Print Bi-color Women's Wallets with Multiple Pockets and Zipper Compartments (1 pc) (B"/>
    <s v="1"/>
    <s v="₹399.00"/>
    <s v="₹84.96"/>
    <s v=""/>
    <x v="0"/>
    <x v="2"/>
  </r>
  <r>
    <s v="405-7861224-4380325/SKU:  2X-3C0F-KNJE"/>
    <n v="13"/>
    <x v="2"/>
    <x v="0"/>
    <x v="8"/>
    <s v="Sat, 13 Nov, 2021, 12:48 pm IST"/>
    <s v="Gaurang"/>
    <s v="AHMEDABAD,"/>
    <s v="GUJARAT"/>
    <x v="3"/>
    <s v="100% Leather Elephant Shaped Piggy Coin Bank | Block Printed West Bengal Handicrafts (Shantiniketan Art) | Money Bank for Kids | Children's Gift Ideas"/>
    <s v="1"/>
    <s v="₹449.00"/>
    <s v="₹84.96"/>
    <s v=""/>
    <x v="0"/>
    <x v="2"/>
  </r>
  <r>
    <s v="406-9977841-6948310/SKU:  0M-RFE6-443C"/>
    <n v="16"/>
    <x v="3"/>
    <x v="0"/>
    <x v="73"/>
    <s v="Thu, 16 Sept, 2021, 6:59 am IST"/>
    <s v="Pramod"/>
    <s v="GAUTAM BUDDHA NAGAR,"/>
    <s v="UTTAR PRADESH"/>
    <x v="0"/>
    <s v="Set of 2 Pure Leather Block Print Round Jewelry Boxes | Button Closure Multiple Utility Case (Shantiniketan Handicrafts) (Green)"/>
    <s v="1"/>
    <s v=""/>
    <s v="₹84.96"/>
    <s v=""/>
    <x v="0"/>
    <x v="2"/>
  </r>
  <r>
    <s v="171-6267238-3345112/SKU:  DN-0WDX-VYOT"/>
    <n v="18"/>
    <x v="2"/>
    <x v="0"/>
    <x v="62"/>
    <s v="Thu, 18 Nov, 2021, 9:55 pm IST"/>
    <s v="Geetika"/>
    <s v="GURUGRAM,"/>
    <s v="HARYANA"/>
    <x v="0"/>
    <s v="Women's Set of 5 Multicolor Pure Leather Single Lipstick Cases with Mirror, Handy and Compact Handcrafted Shantiniketan Block Printed Jewelry Boxes"/>
    <s v="3"/>
    <s v="₹1,347.00"/>
    <s v="₹84.96"/>
    <s v=""/>
    <x v="0"/>
    <x v="2"/>
  </r>
  <r>
    <s v="405-3304794-2671568/SKU:  D9-CVL3-8JF6"/>
    <n v="9"/>
    <x v="1"/>
    <x v="0"/>
    <x v="74"/>
    <s v="Sat, 9 Oct, 2021, 8:46 pm IST"/>
    <s v="Shobhit"/>
    <s v="NEW DELHI,"/>
    <s v="DELHI"/>
    <x v="0"/>
    <s v="Bright and Colorful Handmade Shantiniketan Leather Ganesh Ji Piggy Coin Bank for Kids/Adults | Home Décor Handicrafts (Black)"/>
    <s v="1"/>
    <s v="₹549.00"/>
    <s v="₹84.96"/>
    <s v=""/>
    <x v="0"/>
    <x v="2"/>
  </r>
  <r>
    <s v="404-3621013-4015566/SKU:  54-D265-B74K"/>
    <n v="8"/>
    <x v="5"/>
    <x v="0"/>
    <x v="75"/>
    <s v="Sun, 8 Aug, 2021, 7:08 am IST"/>
    <s v="roohi"/>
    <s v="BENGALURU,"/>
    <s v="KARNATAKA"/>
    <x v="2"/>
    <s v="Set of 2 Pure Leather Block Print Round Jewelry Boxes | Button Closure Multiple Utility Case (Shantiniketan Handicrafts) (Brown)"/>
    <s v="1"/>
    <s v="₹399.00"/>
    <s v=""/>
    <s v="Cash On Delivery"/>
    <x v="0"/>
    <x v="0"/>
  </r>
  <r>
    <s v="407-9473791-2643568/SKU:  P1-LF2X-L3ZC"/>
    <n v="25"/>
    <x v="6"/>
    <x v="1"/>
    <x v="76"/>
    <s v="Fri, 25 Feb, 2022, 12:04 am IST"/>
    <s v="chandrima"/>
    <s v="KATWA,"/>
    <s v="WEST BENGAL"/>
    <x v="4"/>
    <s v="Colourful and Bright Peacock Shaped Piggy Coin Bank | Block Printed West Bengal's 100% Leather Handicrafts (Shantiniketan Art) | Money Bank for Kids | Children's Gift Ideas (1 pc) (Red)"/>
    <s v="1"/>
    <s v="₹449.00"/>
    <s v="₹60.18"/>
    <s v=""/>
    <x v="0"/>
    <x v="1"/>
  </r>
  <r>
    <s v="171-5463316-4433940/SKU:  GP-RMI4-GJ6L"/>
    <n v="27"/>
    <x v="7"/>
    <x v="1"/>
    <x v="77"/>
    <s v="Thu, 27 Jan, 2022, 5:31 pm IST"/>
    <s v="Vadim"/>
    <s v="NEW DELHI,"/>
    <s v="DELHI"/>
    <x v="0"/>
    <s v="Bright &amp; Colorful Shantiniketan Leather Piggy Bank for Kids/Adults | Light-Weight Handcrafted Owl Shaped Coin Bank (Green)"/>
    <s v="1"/>
    <s v="₹549.00"/>
    <s v="₹84.96"/>
    <s v="Cash On Delivery"/>
    <x v="0"/>
    <x v="2"/>
  </r>
  <r>
    <s v="406-8570816-2548324/SKU:  UR-WJJ0-I3TN"/>
    <n v="30"/>
    <x v="7"/>
    <x v="1"/>
    <x v="78"/>
    <s v="Sun, 30 Jan, 2022, 10:25 am IST"/>
    <s v="pallavi"/>
    <s v="MUMBAI,"/>
    <s v="MAHARASHTRA"/>
    <x v="3"/>
    <s v="Set of 2 Pure 100% Leather Block Print Rectangular Jewelry Box with Mirror | Button Closure Multiple Utility Case (Shantiniketan Handicrafts)"/>
    <s v="1"/>
    <s v="₹499.00"/>
    <s v="₹84.96"/>
    <s v=""/>
    <x v="0"/>
    <x v="2"/>
  </r>
  <r>
    <s v="171-1925470-1621156/SKU:  DN-0WDX-VYOT"/>
    <n v="25"/>
    <x v="7"/>
    <x v="1"/>
    <x v="79"/>
    <s v="Tue, 25 Jan, 2022, 11:42 am IST"/>
    <s v="Deepali"/>
    <s v="JODHPUR,"/>
    <s v="RAJASTHAN"/>
    <x v="0"/>
    <s v="Women's Set of 5 Multicolor Pure Leather Single Lipstick Cases with Mirror, Handy and Compact Handcrafted Shantiniketan Block Printed Jewelry Boxes"/>
    <s v="1"/>
    <s v="₹449.00"/>
    <s v="₹84.96"/>
    <s v="Cash On Delivery"/>
    <x v="0"/>
    <x v="2"/>
  </r>
  <r>
    <s v="404-9528809-9494717/SKU:  TQ-OE6K-9DIK"/>
    <n v="3"/>
    <x v="7"/>
    <x v="1"/>
    <x v="80"/>
    <s v="Mon, 3 Jan, 2022, 9:43 pm IST"/>
    <s v="Dr."/>
    <s v="MALDA,"/>
    <s v="WEST BENGAL"/>
    <x v="4"/>
    <s v="Ultra Slim 100% Pure Leather Men's Wallet with Cash, Card and Coin Compartments | Jet Black Gent's Money Organizer with Cover (1 pc)"/>
    <s v="1"/>
    <s v="₹649.00"/>
    <s v="₹60.18"/>
    <s v=""/>
    <x v="0"/>
    <x v="1"/>
  </r>
  <r>
    <s v="404-3361026-0027538/SKU:  7K-6YIU-KO0R"/>
    <n v="29"/>
    <x v="2"/>
    <x v="0"/>
    <x v="49"/>
    <s v="Mon, 29 Nov, 2021, 6:09 pm IST"/>
    <s v="Sayanti"/>
    <s v="NOIDA,"/>
    <s v="UTTAR PRADESH"/>
    <x v="0"/>
    <s v="Women's Pure Leather Jhallar Clutch Purse with Zipper Compartments | Polka Dot Block Print Ladies Wallet (Dark Green, 1 pc)"/>
    <s v="1"/>
    <s v="₹399.00"/>
    <s v="₹84.96"/>
    <s v=""/>
    <x v="0"/>
    <x v="2"/>
  </r>
  <r>
    <s v="408-1794879-4342714/SKU:  PG-WS6J-89DG"/>
    <n v="23"/>
    <x v="8"/>
    <x v="0"/>
    <x v="81"/>
    <s v="Thu, 23 Dec, 2021, 12:02 pm IST"/>
    <s v="Apoorva"/>
    <s v="BENGALURU,"/>
    <s v="KARNATAKA"/>
    <x v="2"/>
    <s v="Bright and Colorful Shantiniketan Leather Elephant Piggy Coin Bank for Kids/Adults | Light-Weight Handcrafted Elephant Shaped Money Bank (Blue, Large)"/>
    <s v="1"/>
    <s v=""/>
    <s v="₹84.96"/>
    <s v=""/>
    <x v="0"/>
    <x v="2"/>
  </r>
  <r>
    <s v="403-2108547-9065907/SKU:  54-D265-B74K"/>
    <n v="10"/>
    <x v="6"/>
    <x v="1"/>
    <x v="82"/>
    <s v="Thu, 10 Feb, 2022, 11:22 pm IST"/>
    <s v="RishuGarg"/>
    <s v="CHANDIGARH"/>
    <s v="CHANDIGARH"/>
    <x v="0"/>
    <s v="Set of 3 Pure Leather Block Print Round Jewelry Boxes | Button Closure Multiple Utility Case (Shantiniketan Handicrafts) (Brown)"/>
    <s v="1"/>
    <s v="₹475.00"/>
    <s v="₹84.96"/>
    <s v="Cash On Delivery"/>
    <x v="0"/>
    <x v="2"/>
  </r>
  <r>
    <s v="405-0789055-6741110/SKU:  W4-JQ2J-ZUF2"/>
    <n v="25"/>
    <x v="6"/>
    <x v="1"/>
    <x v="76"/>
    <s v="Fri, 25 Feb, 2022, 8:44 pm IST"/>
    <s v="Harshini"/>
    <s v="SECUNDERABAD,"/>
    <s v="TELANGANA"/>
    <x v="2"/>
    <s v="100% Pure Leather Shantiniketan Clutch Purse: Traditional Block Print Bi-color Women's Wallets with Multiple Pockets and Zipper Compartments (1 pc) (Orange)"/>
    <s v="1"/>
    <s v="₹399.00"/>
    <s v="₹84.96"/>
    <s v="Cash On Delivery"/>
    <x v="0"/>
    <x v="2"/>
  </r>
  <r>
    <s v="171-4664401-7903525/SKU:  NT-6I2C-2TWX"/>
    <n v="26"/>
    <x v="8"/>
    <x v="0"/>
    <x v="83"/>
    <s v="Sun, 26 Dec, 2021, 6:00 am IST"/>
    <s v="Madhuparna"/>
    <s v="Kolkata,"/>
    <s v="WEST BENGAL"/>
    <x v="4"/>
    <s v="Handcrafted Women's Handbag: 100% Pure Shantiniketan Leather Polka Dotted Shoulder Bag | Multi Pocket with Highly Durable Leather Handles (Black)"/>
    <s v="1"/>
    <s v="₹1,299.00"/>
    <s v="₹80.24"/>
    <s v=""/>
    <x v="0"/>
    <x v="9"/>
  </r>
  <r>
    <s v="406-1051099-3807565/SKU:  2X-3C0F-KNJE"/>
    <n v="19"/>
    <x v="7"/>
    <x v="1"/>
    <x v="84"/>
    <s v="Wed, 19 Jan, 2022, 7:13 pm IST"/>
    <s v="Shakti"/>
    <s v="CHANDIGARH,"/>
    <s v="CHANDIGARH"/>
    <x v="0"/>
    <s v="100% Leather Elephant Shaped Piggy Coin Bank | Block Printed West Bengal Handicrafts (Shantiniketan Art) | Money Bank for Kids | Children's Gift Ideas"/>
    <s v="1"/>
    <s v="₹449.00"/>
    <s v="₹84.96"/>
    <s v=""/>
    <x v="0"/>
    <x v="2"/>
  </r>
  <r>
    <s v="408-9435263-6891514/SKU:  SB-WDQN-SDN9"/>
    <n v="9"/>
    <x v="8"/>
    <x v="0"/>
    <x v="85"/>
    <s v="Thu, 9 Dec, 2021, 3:48 pm IST"/>
    <s v="Sharmila"/>
    <s v="NOIDA,"/>
    <s v="UTTAR PRADESH"/>
    <x v="0"/>
    <s v="Traditional Block-Printed Women's 100% Pure Leather Shoulder Bag: Double Handle Red Handbag | Multi-pocket Shantiniketan Leather Bag for Women"/>
    <s v="1"/>
    <s v="₹1,299.00"/>
    <s v="₹146.32"/>
    <s v=""/>
    <x v="0"/>
    <x v="10"/>
  </r>
  <r>
    <s v="405-0868310-6684357/SKU:  X2-PMD5-PL2D"/>
    <n v="17"/>
    <x v="8"/>
    <x v="0"/>
    <x v="86"/>
    <s v="Fri, 17 Dec, 2021, 3:57 pm IST"/>
    <s v="Monali"/>
    <s v="SIWAN,"/>
    <s v="BIHAR"/>
    <x v="4"/>
    <s v="Bright and Colorful Handmade Shantiniketan Leather Ganesh Ji Piggy Coin Bank for Kids/Adults | Home Décor Handicrafts (Yellow)"/>
    <s v="1"/>
    <s v="₹549.00"/>
    <s v="₹60.18"/>
    <s v="Cash On Delivery"/>
    <x v="0"/>
    <x v="1"/>
  </r>
  <r>
    <s v="407-2925312-1225952/SKU:  54-D265-B74K"/>
    <n v="8"/>
    <x v="8"/>
    <x v="0"/>
    <x v="87"/>
    <s v="Wed, 8 Dec, 2021, 9:22 pm IST"/>
    <s v="anjali"/>
    <s v="GURUGRAM,"/>
    <s v="HARYANA"/>
    <x v="0"/>
    <s v="Set of 2 Pure Leather Block Print Round Jewelry Boxes | Button Closure Multiple Utility Case (Shantiniketan Handicrafts) (Brown)"/>
    <s v="1"/>
    <s v="₹399.00"/>
    <s v="₹84.96"/>
    <s v=""/>
    <x v="0"/>
    <x v="2"/>
  </r>
  <r>
    <s v="405-0209265-6273962/SKU:  V6-KQJX-XGP2"/>
    <n v="23"/>
    <x v="7"/>
    <x v="1"/>
    <x v="88"/>
    <s v="Sun, 23 Jan, 2022, 9:37 am IST"/>
    <s v="Gargi"/>
    <s v="Ernakulam,"/>
    <s v="KERALA"/>
    <x v="2"/>
    <s v="Women's Pure Leather Jhallar Clutch Purse with Zipper Compartments | Motif Block Print Ladies Wallet (Blue, 1 pc)"/>
    <s v="1"/>
    <s v=""/>
    <s v="₹84.96"/>
    <s v=""/>
    <x v="1"/>
    <x v="2"/>
  </r>
  <r>
    <s v="403-0102354-2668323/SKU:  2X-3C0F-KNJE"/>
    <n v="30"/>
    <x v="7"/>
    <x v="1"/>
    <x v="78"/>
    <s v="Sun, 30 Jan, 2022, 2:42 am IST"/>
    <s v="Jeevan"/>
    <s v="HYDERABAD,"/>
    <s v="TELANGANA"/>
    <x v="2"/>
    <s v="100% Leather Elephant Shaped Piggy Coin Bank | Block Printed West Bengal Handicrafts (Shantiniketan Art) | Money Bank for Kids | Children's Gift Ideas"/>
    <s v="1"/>
    <s v=""/>
    <s v="₹84.96"/>
    <s v="Cash On Delivery"/>
    <x v="0"/>
    <x v="2"/>
  </r>
  <r>
    <s v="407-3924859-8788324/SKU:  SB-WDQN-SDN9"/>
    <n v="6"/>
    <x v="8"/>
    <x v="0"/>
    <x v="89"/>
    <s v="Mon, 6 Dec, 2021, 4:22 pm IST"/>
    <s v="kritika"/>
    <s v="NAVI MUMBAI,"/>
    <s v="MAHARASHTRA"/>
    <x v="3"/>
    <s v="Traditional Block-Printed Women's 100% Pure Leather Shoulder Bag: Double Handle Red Handbag | Multi-pocket Shantiniketan Leather Bag for Women"/>
    <s v="1"/>
    <s v="₹1,299.00"/>
    <s v="₹114.46"/>
    <s v="Cash On Delivery"/>
    <x v="0"/>
    <x v="3"/>
  </r>
  <r>
    <s v="402-6563725-6606725/SKU:  SB-WDQN-SDN9"/>
    <n v="21"/>
    <x v="8"/>
    <x v="0"/>
    <x v="90"/>
    <s v="Tue, 21 Dec, 2021, 4:11 pm IST"/>
    <s v="Mitra"/>
    <s v="Kolkata,"/>
    <s v="WEST BENGAL"/>
    <x v="4"/>
    <s v="Traditional Block-Printed Women's 100% Pure Leather Shoulder Bag: Double Handle Red Handbag | Multi-pocket Shantiniketan Leather Bag for Women"/>
    <s v="3"/>
    <s v="₹3,897.00"/>
    <s v="₹133.34"/>
    <s v=""/>
    <x v="0"/>
    <x v="11"/>
  </r>
  <r>
    <s v="408-3173592-1224340/SKU:  DN-0WDX-VYOT"/>
    <n v="9"/>
    <x v="8"/>
    <x v="0"/>
    <x v="85"/>
    <s v="Thu, 9 Dec, 2021, 1:22 pm IST"/>
    <s v="Dipali"/>
    <s v="Mumbai,"/>
    <s v="MAHARASHTRA"/>
    <x v="3"/>
    <s v="Women's Set of 5 Multicolor Pure Leather Single Lipstick Cases with Mirror, Handy and Compact Handcrafted Shantiniketan Block Printed Jewelry Boxes"/>
    <s v="1"/>
    <s v="₹449.00"/>
    <s v="₹84.96"/>
    <s v=""/>
    <x v="0"/>
    <x v="2"/>
  </r>
  <r>
    <s v="406-6970801-9059504/SKU:  CR-6E69-UXFW"/>
    <n v="1"/>
    <x v="8"/>
    <x v="0"/>
    <x v="91"/>
    <s v="Wed, 1 Dec, 2021, 7:12 pm IST"/>
    <s v="Rebecca"/>
    <s v="Bardez,"/>
    <s v="GOA"/>
    <x v="3"/>
    <s v="Bright and Colorful Shantiniketan Leather Elephant Piggy Coin Bank for Kids/Adults | Light-Weight Handcrafted Elephant Shaped Money Bank (Black, Large"/>
    <s v="1"/>
    <s v="₹449.00"/>
    <s v="₹84.96"/>
    <s v=""/>
    <x v="0"/>
    <x v="2"/>
  </r>
  <r>
    <s v="407-7313002-2067527/SKU:  4H-Y62P-R483"/>
    <n v="4"/>
    <x v="6"/>
    <x v="1"/>
    <x v="92"/>
    <s v="Fri, 4 Feb, 2022, 11:44 pm IST"/>
    <s v="pavithra"/>
    <s v="chennai,"/>
    <s v="TAMIL NADU"/>
    <x v="2"/>
    <s v="Stylish and Sleek Multiple Pockets 100% Leather Shoulder Bag | Contemporary Indian Leather Handicrafts for Women (Black)"/>
    <s v="1"/>
    <s v="₹1,499.00"/>
    <s v="₹114.46"/>
    <s v=""/>
    <x v="0"/>
    <x v="3"/>
  </r>
  <r>
    <s v="402-9977250-1302757/SKU:  SB-WDQN-SDN9"/>
    <n v="21"/>
    <x v="8"/>
    <x v="0"/>
    <x v="90"/>
    <s v="Tue, 21 Dec, 2021, 4:15 pm IST"/>
    <s v="Mitra"/>
    <s v="CHENNAI,"/>
    <s v="TAMIL NADU"/>
    <x v="2"/>
    <s v="Traditional Block-Printed Women's 100% Pure Leather Shoulder Bag: Double Handle Red Handbag | Multi-pocket Shantiniketan Leather Bag for Women"/>
    <s v="3"/>
    <s v="₹3,897.00"/>
    <s v="₹241.90"/>
    <s v=""/>
    <x v="0"/>
    <x v="12"/>
  </r>
  <r>
    <s v="404-7450458-9882702/SKU:  4V-I7XD-JQVR"/>
    <n v="6"/>
    <x v="8"/>
    <x v="0"/>
    <x v="89"/>
    <s v="Mon, 6 Dec, 2021, 11:29 pm IST"/>
    <s v="Arpita"/>
    <s v="Thane District,"/>
    <s v="MAHARASHTRA"/>
    <x v="3"/>
    <s v="Bright and Colorful Shantiniketan Leather Elephant Piggy Coin Bank for Kids/Adults | Light-Weight Handcrafted Elephant Shaped Money Bank (Black, Small"/>
    <s v="1"/>
    <s v="₹349.00"/>
    <s v="₹84.96"/>
    <s v=""/>
    <x v="0"/>
    <x v="2"/>
  </r>
  <r>
    <s v="402-4007700-9289906/SKU:  8V-OQ14-I63T"/>
    <n v="13"/>
    <x v="8"/>
    <x v="0"/>
    <x v="93"/>
    <s v="Mon, 13 Dec, 2021, 1:03 pm IST"/>
    <s v="Valli"/>
    <s v="HYDERABAD,"/>
    <s v="TELANGANA"/>
    <x v="2"/>
    <s v="Bright and Colorful Shantiniketan Leather Elephant Piggy Coin Bank for Kids/Adults | Light-Weight Handcrafted Elephant Shaped Money Bank (Yellow, Larg"/>
    <s v="1"/>
    <s v="₹449.00"/>
    <s v="₹84.96"/>
    <s v=""/>
    <x v="0"/>
    <x v="2"/>
  </r>
  <r>
    <s v="408-9442756-9477100/SKU:  CR-6E69-UXFW"/>
    <n v="2"/>
    <x v="6"/>
    <x v="1"/>
    <x v="94"/>
    <s v="Wed, 2 Feb, 2022, 11:58 am IST"/>
    <s v="amit"/>
    <s v="INDORE,"/>
    <s v="MADHYA Pradesh"/>
    <x v="5"/>
    <s v="Bright and Colorful Shantiniketan Leather Elephant Piggy Coin Bank for Kids/Adults | Light-Weight Handcrafted Elephant Shaped Money Bank (Black, Large"/>
    <s v="1"/>
    <s v="₹449.00"/>
    <s v="₹84.96"/>
    <s v=""/>
    <x v="0"/>
    <x v="2"/>
  </r>
  <r>
    <s v="403-7552858-2817166/SKU:  W4-JQ2J-ZUF2"/>
    <n v="4"/>
    <x v="8"/>
    <x v="0"/>
    <x v="95"/>
    <s v="Sat, 4 Dec, 2021, 2:28 pm IST"/>
    <s v="Anastasiia"/>
    <s v="Visakhapatnam,"/>
    <s v="ANDHRA PRADESH"/>
    <x v="2"/>
    <s v="100% Pure Leather Shantiniketan Clutch Purse: Traditional Block Print Bi-color Women's Wallets with Multiple Pockets and Zipper Compartments (1 pc) (O"/>
    <s v="1"/>
    <s v="₹399.00"/>
    <s v="₹84.96"/>
    <s v=""/>
    <x v="0"/>
    <x v="2"/>
  </r>
  <r>
    <s v="404-9326436-3517161/SKU:  4V-I7XD-JQVR"/>
    <n v="29"/>
    <x v="8"/>
    <x v="0"/>
    <x v="96"/>
    <s v="Wed, 29 Dec, 2021, 1:03 pm IST"/>
    <s v="Santhosh"/>
    <s v="BENGALURU,"/>
    <s v="KARNATAKA"/>
    <x v="2"/>
    <s v="Bright and Colorful Shantiniketan Leather Elephant Piggy Coin Bank for Kids/Adults | Light-Weight Handcrafted Elephant Shaped Money Bank (Black, Small"/>
    <s v="1"/>
    <s v="₹349.00"/>
    <s v="₹84.96"/>
    <s v=""/>
    <x v="0"/>
    <x v="2"/>
  </r>
  <r>
    <s v="405-8264291-1183552/SKU:  94-TSV3-EIW6"/>
    <n v="11"/>
    <x v="7"/>
    <x v="1"/>
    <x v="97"/>
    <s v="Tue, 11 Jan, 2022, 1:46 pm IST"/>
    <s v="Aditi"/>
    <s v="NEW DELHI,"/>
    <s v="DELHI"/>
    <x v="0"/>
    <s v="Bright and Colorful Shantiniketan Leather Elephant Piggy Coin Bank for Kids/Adults | Light-Weight Handcrafted Elephant Shaped Money Bank (Green, Large"/>
    <s v="1"/>
    <s v="₹449.00"/>
    <s v="₹84.96"/>
    <s v=""/>
    <x v="0"/>
    <x v="2"/>
  </r>
  <r>
    <s v="403-9089686-7304307/SKU:  ST-27BR-VEMQ"/>
    <n v="6"/>
    <x v="8"/>
    <x v="0"/>
    <x v="89"/>
    <s v="Mon, 6 Dec, 2021, 10:25 pm IST"/>
    <s v="J"/>
    <s v="BENGALURU,"/>
    <s v="KARNATAKA"/>
    <x v="2"/>
    <s v="Stunning Women's Finished Leather Handbag | Sleek and Elegant Party Bag with Glamorous Steel Rings and Multiple Pockets (Pink)"/>
    <s v="1"/>
    <s v="₹899.00"/>
    <s v="₹114.46"/>
    <s v=""/>
    <x v="0"/>
    <x v="3"/>
  </r>
  <r>
    <s v="403-3882329-3552343/SKU:  3F-4R9N-Z8NJ"/>
    <n v="20"/>
    <x v="7"/>
    <x v="1"/>
    <x v="98"/>
    <s v="Thu, 20 Jan, 2022, 11:49 am IST"/>
    <s v="maha"/>
    <s v="SALEM,"/>
    <s v="TAMIL NADU"/>
    <x v="2"/>
    <s v="Set of 3 Pure Leather Block Print Round Jewelry Boxes | Button Closure Multiple Utility Case (Shantiniketan Handicrafts) (Yellow)"/>
    <s v="1"/>
    <s v="₹475.00"/>
    <s v="₹84.96"/>
    <s v=""/>
    <x v="0"/>
    <x v="2"/>
  </r>
  <r>
    <s v="407-4026447-7131527/SKU:  NV-1DWM-41VX"/>
    <n v="4"/>
    <x v="8"/>
    <x v="0"/>
    <x v="95"/>
    <s v="Sat, 4 Dec, 2021, 10:32 pm IST"/>
    <s v="chandrima"/>
    <s v="BENGALURU,"/>
    <s v="KARNATAKA"/>
    <x v="2"/>
    <s v="Bright &amp; Colorful Shantiniketan Leather Piggy Bank for Kids/Adults | Light-Weight Handcrafted Owl Shaped Coin Bank (Red)"/>
    <s v="1"/>
    <s v="₹549.00"/>
    <s v="₹84.96"/>
    <s v=""/>
    <x v="0"/>
    <x v="2"/>
  </r>
  <r>
    <s v="171-5230421-3237921/SKU:  DN-0WDX-VYOT"/>
    <n v="8"/>
    <x v="8"/>
    <x v="0"/>
    <x v="87"/>
    <s v="Wed, 8 Dec, 2021, 12:15 am IST"/>
    <s v="Geetika"/>
    <s v="GURUGRAM,"/>
    <s v="HARYANA"/>
    <x v="0"/>
    <s v="Women's Set of 5 Multicolor Pure Leather Single Lipstick Cases with Mirror, Handy and Compact Handcrafted Shantiniketan Block Printed Jewelry Boxes"/>
    <s v="1"/>
    <s v="₹449.00"/>
    <s v="₹84.96"/>
    <s v=""/>
    <x v="0"/>
    <x v="2"/>
  </r>
  <r>
    <s v="403-2445664-7853913/SKU:  AY-Z7BT-BMVM"/>
    <n v="1"/>
    <x v="8"/>
    <x v="0"/>
    <x v="91"/>
    <s v="Wed, 1 Dec, 2021, 12:58 pm IST"/>
    <s v="vvijayakakshmi"/>
    <s v="CHENNAI,"/>
    <s v="TAMIL NADU"/>
    <x v="2"/>
    <s v="Women's Pure Leather Jhallar Clutch Purse with Zipper Compartments | Floral Block Print Ladies Wallet (Red, 1 pc)"/>
    <s v="1"/>
    <s v="₹399.00"/>
    <s v="₹84.96"/>
    <s v=""/>
    <x v="0"/>
    <x v="2"/>
  </r>
  <r>
    <s v="407-8892478-3863557/SKU:  NN-AGEZ-5DUM"/>
    <n v="14"/>
    <x v="6"/>
    <x v="1"/>
    <x v="99"/>
    <s v="Mon, 14 Feb, 2022, 7:12 pm IST"/>
    <s v="Tapan"/>
    <s v="GHAZIABAD,"/>
    <s v="UTTAR PRADESH"/>
    <x v="0"/>
    <s v="Colourful and Bright Peacock Shaped Piggy Coin Bank | Block Printed West Bengal's 100% Leather Handicrafts (Shantiniketan Art) | Money Bank for Kids |"/>
    <s v="1"/>
    <s v="₹449.00"/>
    <s v="₹84.96"/>
    <s v=""/>
    <x v="0"/>
    <x v="2"/>
  </r>
  <r>
    <s v="171-3919731-3769907/SKU:  DN-0WDX-VYOT"/>
    <n v="25"/>
    <x v="7"/>
    <x v="1"/>
    <x v="79"/>
    <s v="Tue, 25 Jan, 2022, 11:32 am IST"/>
    <s v="Deepali"/>
    <s v="JODHPUR,"/>
    <s v="RAJASTHAN"/>
    <x v="0"/>
    <s v="Women's Set of 5 Multicolor Pure Leather Single Lipstick Cases with Mirror, Handy and Compact Handcrafted Shantiniketan Block Printed Jewelry Boxes"/>
    <s v="1"/>
    <s v=""/>
    <s v="₹84.96"/>
    <s v=""/>
    <x v="1"/>
    <x v="2"/>
  </r>
  <r>
    <s v="171-3733329-6916359/SKU:  DN-0WDX-VYOT"/>
    <n v="10"/>
    <x v="8"/>
    <x v="0"/>
    <x v="100"/>
    <s v="Fri, 10 Dec, 2021, 5:53 pm IST"/>
    <s v="Shahin"/>
    <s v="MUMBAI,"/>
    <s v="MAHARASHTRA"/>
    <x v="3"/>
    <s v="Women's Set of 5 Multicolor Pure Leather Single Lipstick Cases with Mirror, Handy and Compact Handcrafted Shantiniketan Block Printed Jewelry Boxes"/>
    <s v="1"/>
    <s v="₹449.00"/>
    <s v="₹84.96"/>
    <s v="Cash On Delivery"/>
    <x v="0"/>
    <x v="2"/>
  </r>
  <r>
    <s v="171-7361479-0297146/SKU:  DN-0WDX-VYOT"/>
    <n v="10"/>
    <x v="8"/>
    <x v="0"/>
    <x v="100"/>
    <s v="Fri, 10 Dec, 2021, 11:38 am IST"/>
    <s v="Amol"/>
    <s v="PUNE,"/>
    <s v="MAHARASHTRA"/>
    <x v="3"/>
    <s v="Women's Set of 5 Multicolor Pure Leather Single Lipstick Cases with Mirror, Handy and Compact Handcrafted Shantiniketan Block Printed Jewelry Boxes"/>
    <s v="4"/>
    <s v="₹1,796.00"/>
    <s v="₹84.96"/>
    <s v=""/>
    <x v="0"/>
    <x v="2"/>
  </r>
  <r>
    <s v="408-9200041-8517139/SKU:  CR-6E69-UXFW"/>
    <n v="2"/>
    <x v="7"/>
    <x v="1"/>
    <x v="101"/>
    <s v="Sun, 2 Jan, 2022, 5:51 pm IST"/>
    <s v="ROHIT"/>
    <s v="SECUNDERABAD,"/>
    <s v="TELANGANA"/>
    <x v="2"/>
    <s v="Bright and Colorful Shantiniketan Leather Elephant Piggy Coin Bank for Kids/Adults | Light-Weight Handcrafted Elephant Shaped Money Bank (Black, Large"/>
    <s v="1"/>
    <s v="₹449.00"/>
    <s v="₹84.96"/>
    <s v=""/>
    <x v="0"/>
    <x v="2"/>
  </r>
  <r>
    <s v="408-3276798-6731502/SKU:  NN-AGEZ-5DUM"/>
    <n v="30"/>
    <x v="2"/>
    <x v="0"/>
    <x v="102"/>
    <s v="Tue, 30 Nov, 2021, 7:49 pm IST"/>
    <s v="Kumar"/>
    <s v="BENGALURU,"/>
    <s v="KARNATAKA"/>
    <x v="2"/>
    <s v="Colourful and Bright Peacock Shaped Piggy Coin Bank | Block Printed West Bengal's 100% Leather Handicrafts (Shantiniketan Art) | Money Bank for Kids |"/>
    <s v="1"/>
    <s v="₹449.00"/>
    <s v="₹84.96"/>
    <s v=""/>
    <x v="0"/>
    <x v="2"/>
  </r>
  <r>
    <s v="405-7588425-0136360/SKU:  NV-1DWM-41VX"/>
    <n v="4"/>
    <x v="8"/>
    <x v="0"/>
    <x v="95"/>
    <s v="Sat, 4 Dec, 2021, 12:43 am IST"/>
    <s v="Gargi"/>
    <s v="Kolkata,"/>
    <s v="WEST BENGAL"/>
    <x v="4"/>
    <s v="Bright &amp; Colorful Shantiniketan Leather Piggy Bank for Kids/Adults | Light-Weight Handcrafted Owl Shaped Coin Bank (Red)"/>
    <s v="1"/>
    <s v="₹549.00"/>
    <s v="₹47.20"/>
    <s v=""/>
    <x v="0"/>
    <x v="6"/>
  </r>
  <r>
    <s v="406-6034782-6293117/SKU:  W4-JQ2J-ZUF2"/>
    <n v="31"/>
    <x v="8"/>
    <x v="0"/>
    <x v="103"/>
    <s v="Fri, 31 Dec, 2021, 9:55 pm IST"/>
    <s v="NANDINI"/>
    <s v="KOLKATA,"/>
    <s v="WEST BENGAL"/>
    <x v="4"/>
    <s v="100% Pure Leather Shantiniketan Clutch Purse: Traditional Block Print Bi-color Women's Wallets with Multiple Pockets and Zipper Compartments (1 pc) (O"/>
    <s v="1"/>
    <s v="₹399.00"/>
    <s v="₹47.20"/>
    <s v=""/>
    <x v="0"/>
    <x v="6"/>
  </r>
  <r>
    <s v="403-1376026-4537157/SKU:  5B-NW9K-L3AO"/>
    <n v="30"/>
    <x v="7"/>
    <x v="1"/>
    <x v="78"/>
    <s v="Sun, 30 Jan, 2022, 7:13 pm IST"/>
    <s v="ONGC"/>
    <s v="VADODARA,"/>
    <s v="GUJARAT"/>
    <x v="3"/>
    <s v="Bright and Colorful Shantiniketan Leather Elephant Piggy Coin Bank for Kids/Adults | Light-Weight Handcrafted Elephant Shaped Money Bank (Red, Small)"/>
    <s v="1"/>
    <s v="₹349.00"/>
    <s v="₹84.96"/>
    <s v=""/>
    <x v="0"/>
    <x v="2"/>
  </r>
  <r>
    <s v="402-3108828-3083537/SKU:  DN-0WDX-VYOT"/>
    <n v="29"/>
    <x v="8"/>
    <x v="0"/>
    <x v="96"/>
    <s v="Wed, 29 Dec, 2021, 8:44 am IST"/>
    <s v="RAJAT"/>
    <s v="MOHALI"/>
    <s v="PUNJAB"/>
    <x v="0"/>
    <s v="Women's Set of 5 Multicolor Pure Leather Single Lipstick Cases with Mirror, Handy and Compact Handcrafted Shantiniketan Block Printed Jewelry Boxes"/>
    <s v="1"/>
    <s v="₹449.00"/>
    <s v="₹84.96"/>
    <s v="Cash On Delivery"/>
    <x v="0"/>
    <x v="2"/>
  </r>
  <r>
    <s v="171-5110229-2797921/SKU:  3F-4R9N-Z8NJ"/>
    <n v="16"/>
    <x v="7"/>
    <x v="1"/>
    <x v="104"/>
    <s v="Sun, 16 Jan, 2022, 5:23 pm IST"/>
    <s v="ria"/>
    <s v="KOLKATA,"/>
    <s v="WEST BENGAL"/>
    <x v="4"/>
    <s v="Set of 3 Pure Leather Block Print Round Jewelry Boxes | Button Closure Multiple Utility Case (Shantiniketan Handicrafts) (Yellow)"/>
    <s v="1"/>
    <s v="₹475.00"/>
    <s v="₹47.20"/>
    <s v=""/>
    <x v="0"/>
    <x v="6"/>
  </r>
  <r>
    <s v="171-1659664-7877932/SKU:  CR-6E69-UXFW"/>
    <n v="23"/>
    <x v="6"/>
    <x v="1"/>
    <x v="105"/>
    <s v="Wed, 23 Feb, 2022, 9:29 pm IST"/>
    <s v="Saba"/>
    <s v="AMROHA,"/>
    <s v="UTTAR PRADESH"/>
    <x v="0"/>
    <s v="Bright and Colorful Shantiniketan Leather Elephant Piggy Coin Bank for Kids/Adults | Light-Weight Handcrafted Elephant Shaped Money Bank (Black, Large"/>
    <s v="1"/>
    <s v="₹449.00"/>
    <s v="₹84.96"/>
    <s v="Cash On Delivery"/>
    <x v="0"/>
    <x v="2"/>
  </r>
  <r>
    <s v="404-5325305-3342738/SKU:  5B-NW9K-L3AO"/>
    <n v="9"/>
    <x v="6"/>
    <x v="1"/>
    <x v="106"/>
    <s v="Wed, 9 Feb, 2022, 7:17 pm IST"/>
    <s v="Poonam"/>
    <s v="MUMBAI,"/>
    <s v="MAHARASHTRA"/>
    <x v="3"/>
    <s v="Bright and Colorful Shantiniketan Leather Elephant Piggy Coin Bank for Kids/Adults | Light-Weight Handcrafted Elephant Shaped Money Bank (Red, Small)"/>
    <s v="1"/>
    <s v="₹349.00"/>
    <s v="₹84.96"/>
    <s v=""/>
    <x v="0"/>
    <x v="2"/>
  </r>
  <r>
    <s v="408-4117801-6732368/SKU:  PG-WS6J-89DG"/>
    <n v="13"/>
    <x v="7"/>
    <x v="1"/>
    <x v="107"/>
    <s v="Thu, 13 Jan, 2022, 7:35 pm IST"/>
    <s v="VAISHALI"/>
    <s v="LUCKNOW,"/>
    <s v="UTTAR PRADESH"/>
    <x v="0"/>
    <s v="Bright and Colorful Shantiniketan Leather Elephant Piggy Coin Bank for Kids/Adults | Light-Weight Handcrafted Elephant Shaped Money Bank (Blue, Large)"/>
    <s v="1"/>
    <s v="₹449.00"/>
    <s v="₹84.96"/>
    <s v=""/>
    <x v="0"/>
    <x v="2"/>
  </r>
  <r>
    <s v="405-0409316-6263510/SKU:  3F-4R9N-Z8NJ"/>
    <n v="20"/>
    <x v="8"/>
    <x v="0"/>
    <x v="108"/>
    <s v="Mon, 20 Dec, 2021, 8:29 pm IST"/>
    <s v="Faruk"/>
    <s v="BURDWAN,"/>
    <s v="WEST BENGAL"/>
    <x v="4"/>
    <s v="Set of 3 Pure Leather Block Print Round Jewelry Boxes | Button Closure Multiple Utility Case (Shantiniketan Handicrafts) (Yellow)"/>
    <s v="1"/>
    <s v="₹475.00"/>
    <s v="₹60.18"/>
    <s v=""/>
    <x v="0"/>
    <x v="1"/>
  </r>
  <r>
    <s v="407-0369001-6370762/SKU:  G4-B5GQ-8V30"/>
    <n v="9"/>
    <x v="7"/>
    <x v="1"/>
    <x v="109"/>
    <s v="Sun, 9 Jan, 2022, 12:28 am IST"/>
    <s v="pavithra"/>
    <s v="chennai,"/>
    <s v="TAMIL NADU"/>
    <x v="2"/>
    <s v="100% Pure Leather Shantiniketan Clutch Purse: Traditional Block Print Bi-color Women's Wallets with Multiple Pockets and Zipper Compartments (1 pc) (B"/>
    <s v="1"/>
    <s v="₹399.00"/>
    <s v="₹84.96"/>
    <s v=""/>
    <x v="0"/>
    <x v="2"/>
  </r>
  <r>
    <s v="402-1369108-5988348/SKU:  DN-0WDX-VYOT"/>
    <n v="9"/>
    <x v="8"/>
    <x v="0"/>
    <x v="85"/>
    <s v="Thu, 9 Dec, 2021, 11:29 am IST"/>
    <s v="Mariatta"/>
    <s v="Kodambakkam, Chennai,"/>
    <s v="TAMIL NADU"/>
    <x v="2"/>
    <s v="Women's Set of 5 Multicolor Pure Leather Single Lipstick Cases with Mirror, Handy and Compact Handcrafted Shantiniketan Block Printed Jewelry Boxes"/>
    <s v="1"/>
    <s v="₹449.00"/>
    <s v="₹84.96"/>
    <s v="Cash On Delivery"/>
    <x v="0"/>
    <x v="2"/>
  </r>
  <r>
    <s v="405-7352232-5348320/SKU:  DN-0WDX-VYOT"/>
    <n v="19"/>
    <x v="8"/>
    <x v="0"/>
    <x v="110"/>
    <s v="Sun, 19 Dec, 2021, 7:41 am IST"/>
    <s v="DIVYA"/>
    <s v="BENGALURU,"/>
    <s v="KARNATAKA"/>
    <x v="2"/>
    <s v="Women's Set of 5 Multicolor Pure Leather Single Lipstick Cases with Mirror, Handy and Compact Handcrafted Shantiniketan Block Printed Jewelry Boxes"/>
    <s v="1"/>
    <s v=""/>
    <s v="₹84.96"/>
    <s v=""/>
    <x v="1"/>
    <x v="2"/>
  </r>
  <r>
    <s v="171-8930811-8770760/SKU:  4V-I7XD-JQVR"/>
    <n v="21"/>
    <x v="6"/>
    <x v="1"/>
    <x v="111"/>
    <s v="Mon, 21 Feb, 2022, 7:52 pm IST"/>
    <s v="Shishir"/>
    <s v="ALLAHABAD,"/>
    <s v="UTTAR PRADESH"/>
    <x v="0"/>
    <s v="Bright and Colorful Shantiniketan Leather Elephant Piggy Coin Bank for Kids/Adults | Light-Weight Handcrafted Elephant Shaped Money Bank (Black, Small"/>
    <s v="1"/>
    <s v="₹349.00"/>
    <s v="₹60.18"/>
    <s v=""/>
    <x v="0"/>
    <x v="1"/>
  </r>
  <r>
    <s v="404-5892855-1521926/SKU:  V6-VUWR-856W"/>
    <n v="15"/>
    <x v="8"/>
    <x v="0"/>
    <x v="112"/>
    <s v="Wed, 15 Dec, 2021, 11:11 am IST"/>
    <s v="veena"/>
    <s v="BENGALURU,"/>
    <s v="KARNATAKA"/>
    <x v="2"/>
    <s v="Bright &amp; Colorful Shantiniketan Leather Piggy Bank for Kids/Adults | Light-Weight Handcrafted Owl Shaped Coin Bank (Black)"/>
    <s v="1"/>
    <s v="₹549.00"/>
    <s v="₹84.96"/>
    <s v=""/>
    <x v="0"/>
    <x v="2"/>
  </r>
  <r>
    <s v="403-0543607-1044310/SKU:  CR-6E69-UXFW"/>
    <n v="1"/>
    <x v="6"/>
    <x v="1"/>
    <x v="113"/>
    <s v="Tue, 1 Feb, 2022, 6:45 am IST"/>
    <s v="Gita"/>
    <s v="CHENNAI,"/>
    <s v="TAMIL NADU"/>
    <x v="2"/>
    <s v="Bright and Colorful Shantiniketan Leather Elephant Piggy Coin Bank for Kids/Adults | Light-Weight Handcrafted Elephant Shaped Money Bank (Black, Large"/>
    <s v="1"/>
    <s v="₹449.00"/>
    <s v="₹84.96"/>
    <s v=""/>
    <x v="0"/>
    <x v="2"/>
  </r>
  <r>
    <s v="171-4338001-7654754/SKU:  U1-8YOK-510E"/>
    <n v="9"/>
    <x v="7"/>
    <x v="1"/>
    <x v="109"/>
    <s v="Sun, 9 Jan, 2022, 9:33 pm IST"/>
    <s v="srisoma"/>
    <s v="NEW DELHI,"/>
    <s v="DELHI"/>
    <x v="0"/>
    <s v="100% Leather Cat Shaped Piggy Coin Bank | Block Printed West Bengal Handicrafts (Shantiniketan Art) | Money Bank for Kids | Children's Gift Ideas (Blu"/>
    <s v="1"/>
    <s v="₹449.00"/>
    <s v="₹84.96"/>
    <s v=""/>
    <x v="0"/>
    <x v="2"/>
  </r>
  <r>
    <s v="408-5721047-6522728/SKU:  DN-0WDX-VYOT"/>
    <n v="12"/>
    <x v="8"/>
    <x v="0"/>
    <x v="114"/>
    <s v="Sun, 12 Dec, 2021, 7:09 pm IST"/>
    <s v="Ashna"/>
    <s v="CHANDIGARH,"/>
    <s v="CHANDIGARH"/>
    <x v="0"/>
    <s v="Women's Set of 5 Multicolor Pure Leather Single Lipstick Cases with Mirror, Handy and Compact Handcrafted Shantiniketan Block Printed Jewelry Boxes"/>
    <s v="1"/>
    <s v=""/>
    <s v="₹84.96"/>
    <s v=""/>
    <x v="0"/>
    <x v="2"/>
  </r>
  <r>
    <s v="402-5940762-2914747/SKU:  0M-RFE6-443C"/>
    <n v="2"/>
    <x v="7"/>
    <x v="1"/>
    <x v="101"/>
    <s v="Sun, 2 Jan, 2022, 3:01 pm IST"/>
    <s v="Swathi"/>
    <s v="Visakhapatnam,"/>
    <s v="ANDHRA PRADESH"/>
    <x v="2"/>
    <s v="Set of 3 Pure Leather Block Print Round Jewelry Boxes | Button Closure Multiple Utility Case (Shantiniketan Handicrafts) (Green)"/>
    <s v="1"/>
    <s v="₹475.00"/>
    <s v="₹84.96"/>
    <s v=""/>
    <x v="0"/>
    <x v="2"/>
  </r>
  <r>
    <s v="407-6814126-3628337/SKU:  S1-A92Q-JU3X"/>
    <n v="8"/>
    <x v="8"/>
    <x v="0"/>
    <x v="87"/>
    <s v="Wed, 8 Dec, 2021, 11:54 pm IST"/>
    <s v="Aarti"/>
    <s v="BILIMORA,"/>
    <s v="GUJARAT"/>
    <x v="3"/>
    <s v="100% Pure Leather Shantiniketan Clutch Purse: Traditional Block Print Bi-color Women's Wallets with Multiple Pockets and Zipper Compartments (1 pc) (G"/>
    <s v="1"/>
    <s v="₹399.00"/>
    <s v="₹84.96"/>
    <s v="Cash On Delivery"/>
    <x v="0"/>
    <x v="2"/>
  </r>
  <r>
    <s v="171-3007462-1281169/SKU:  78-ZYA1-UMZH"/>
    <n v="17"/>
    <x v="6"/>
    <x v="1"/>
    <x v="115"/>
    <s v="Thu, 17 Feb, 2022, 9:14 pm IST"/>
    <s v="Captain"/>
    <s v="KOLKATA,"/>
    <s v="WEST BENGAL"/>
    <x v="4"/>
    <s v="Bright and Colorful Horse Shaped Piggy Coin Bank | Block Printed West Bengal's 100% Leather Handicrafts (Shantiniketan Art) | Money Bank for Kids | Ch"/>
    <s v="1"/>
    <s v="₹449.00"/>
    <s v="₹47.20"/>
    <s v="Cash On Delivery"/>
    <x v="0"/>
    <x v="6"/>
  </r>
  <r>
    <s v="403-8215280-0912306/SKU:  CR-6E69-UXFW"/>
    <n v="30"/>
    <x v="7"/>
    <x v="1"/>
    <x v="78"/>
    <s v="Sun, 30 Jan, 2022, 1:37 pm IST"/>
    <s v="Gita"/>
    <s v="CHENNAI,"/>
    <s v="TAMIL NADU"/>
    <x v="2"/>
    <s v="Bright and Colorful Shantiniketan Leather Elephant Piggy Coin Bank for Kids/Adults | Light-Weight Handcrafted Elephant Shaped Money Bank (Black, Large"/>
    <s v="1"/>
    <s v=""/>
    <s v="₹84.96"/>
    <s v="Cash On Delivery"/>
    <x v="1"/>
    <x v="2"/>
  </r>
  <r>
    <s v="402-2278272-1998728/SKU:  DN-0WDX-VYOT"/>
    <n v="10"/>
    <x v="8"/>
    <x v="0"/>
    <x v="100"/>
    <s v="Fri, 10 Dec, 2021, 4:15 pm IST"/>
    <s v="Dalreen"/>
    <s v="BENGALURU,"/>
    <s v="KARNATAKA"/>
    <x v="2"/>
    <s v="Women's Set of 5 Multicolor Pure Leather Single Lipstick Cases with Mirror, Handy and Compact Handcrafted Shantiniketan Block Printed Jewelry Boxes"/>
    <s v="1"/>
    <s v="₹449.00"/>
    <s v="₹84.96"/>
    <s v=""/>
    <x v="0"/>
    <x v="2"/>
  </r>
  <r>
    <s v="405-3911719-8266724/SKU:  DN-0WDX-VYOT"/>
    <n v="1"/>
    <x v="8"/>
    <x v="0"/>
    <x v="91"/>
    <s v="Wed, 1 Dec, 2021, 6:53 pm IST"/>
    <s v="ANIL"/>
    <s v="KANPUR,"/>
    <s v="UTTAR PRADESH"/>
    <x v="0"/>
    <s v="Women's Set of 5 Multicolor Pure Leather Single Lipstick Cases with Mirror, Handy and Compact Handcrafted Shantiniketan Block Printed Jewelry Boxes"/>
    <s v="1"/>
    <s v="₹449.00"/>
    <s v="₹84.96"/>
    <s v=""/>
    <x v="0"/>
    <x v="2"/>
  </r>
  <r>
    <s v="406-5755913-6641938/SKU:  WR-ANCX-U28C"/>
    <n v="17"/>
    <x v="6"/>
    <x v="1"/>
    <x v="115"/>
    <s v="Thu, 17 Feb, 2022, 8:47 am IST"/>
    <s v="Shikha"/>
    <s v="NAVI MUMBAI,"/>
    <s v="MAHARASHTRA"/>
    <x v="3"/>
    <s v="Bright and Colorful Shantiniketan Leather Elephant Piggy Coin Bank for Kids/Adults | Light-Weight Handcrafted Elephant Shaped Money Bank (Orange, Larg"/>
    <s v="1"/>
    <s v="₹449.00"/>
    <s v="₹84.96"/>
    <s v=""/>
    <x v="0"/>
    <x v="2"/>
  </r>
  <r>
    <s v="171-7565385-5722750/SKU:  2X-3C0F-KNJE"/>
    <n v="20"/>
    <x v="7"/>
    <x v="1"/>
    <x v="98"/>
    <s v="Thu, 20 Jan, 2022, 10:57 am IST"/>
    <s v="Vadim"/>
    <s v="NEW DELHI,"/>
    <s v="DELHI"/>
    <x v="0"/>
    <s v="100% Leather Elephant Shaped Piggy Coin Bank | Block Printed West Bengal Handicrafts (Shantiniketan Art) | Money Bank for Kids | Children's Gift Ideas"/>
    <s v="1"/>
    <s v="₹449.00"/>
    <s v="₹84.96"/>
    <s v="Cash On Delivery"/>
    <x v="0"/>
    <x v="2"/>
  </r>
  <r>
    <s v="402-8044719-8889119/SKU:  3F-4R9N-Z8NJ"/>
    <n v="4"/>
    <x v="8"/>
    <x v="0"/>
    <x v="95"/>
    <s v="Sat, 4 Dec, 2021, 10:28 pm IST"/>
    <s v="Swathi"/>
    <s v="Visakhapatnam,"/>
    <s v="ANDHRA PRADESH"/>
    <x v="2"/>
    <s v="Set of 2 Pure Leather Block Print Round Jewelry Boxes | Button Closure Multiple Utility Case (Shantiniketan Handicrafts) (Yellow)"/>
    <s v="1"/>
    <s v="₹399.00"/>
    <s v="₹84.96"/>
    <s v=""/>
    <x v="0"/>
    <x v="2"/>
  </r>
  <r>
    <s v="402-1808225-2809140/SKU:  S1-A92Q-JU3X"/>
    <n v="25"/>
    <x v="8"/>
    <x v="0"/>
    <x v="116"/>
    <s v="Sat, 25 Dec, 2021, 4:03 pm IST"/>
    <s v="User"/>
    <s v="Solan,"/>
    <s v="Himachal Pradesh"/>
    <x v="0"/>
    <s v="100% Pure Leather Shantiniketan Clutch Purse: Traditional Block Print Bi-color Women's Wallets with Multiple Pockets and Zipper Compartments (1 pc) (G"/>
    <s v="1"/>
    <s v="₹399.00"/>
    <s v="₹84.96"/>
    <s v=""/>
    <x v="0"/>
    <x v="2"/>
  </r>
  <r>
    <s v="171-2829978-1258758/SKU:  DN-0WDX-VYOT"/>
    <n v="13"/>
    <x v="8"/>
    <x v="0"/>
    <x v="93"/>
    <s v="Mon, 13 Dec, 2021, 11:30 am IST"/>
    <s v="Shahin"/>
    <s v="MUMBAI,"/>
    <s v="MAHARASHTRA"/>
    <x v="3"/>
    <s v="Women's Set of 5 Multicolor Pure Leather Single Lipstick Cases with Mirror, Handy and Compact Handcrafted Shantiniketan Block Printed Jewelry Boxes"/>
    <s v="3"/>
    <s v="₹1,347.00"/>
    <s v="₹84.96"/>
    <s v="Cash On Delivery"/>
    <x v="0"/>
    <x v="2"/>
  </r>
  <r>
    <s v="402-3045457-5360311/SKU:  SB-WDQN-SDN9"/>
    <n v="1"/>
    <x v="8"/>
    <x v="0"/>
    <x v="91"/>
    <s v="Wed, 1 Dec, 2021, 12:18 pm IST"/>
    <s v="Sharmistha"/>
    <s v="DEHRADUN,"/>
    <s v="UTTARAKHAND"/>
    <x v="0"/>
    <s v="Traditional Block-Printed Women's 100% Pure Leather Shoulder Bag: Double Handle Red Handbag | Multi-pocket Shantiniketan Leather Bag for Women"/>
    <s v="1"/>
    <s v="₹1,299.00"/>
    <s v="₹114.46"/>
    <s v=""/>
    <x v="0"/>
    <x v="3"/>
  </r>
  <r>
    <s v="408-2260162-8323567/SKU:  SB-WDQN-SDN9"/>
    <n v="9"/>
    <x v="8"/>
    <x v="0"/>
    <x v="85"/>
    <s v="Thu, 9 Dec, 2021, 6:55 pm IST"/>
    <s v="shashank"/>
    <s v="Durg,"/>
    <s v="CHHATTISGARH"/>
    <x v="5"/>
    <s v="Traditional Block-Printed Women's 100% Pure Leather Shoulder Bag: Double Handle Red Handbag | Multi-pocket Shantiniketan Leather Bag for Women"/>
    <s v="1"/>
    <s v="₹1,299.00"/>
    <s v="₹105.02"/>
    <s v=""/>
    <x v="0"/>
    <x v="13"/>
  </r>
  <r>
    <s v="403-5664951-8941100/SKU:  N8-YFZF-P74I"/>
    <n v="23"/>
    <x v="6"/>
    <x v="1"/>
    <x v="105"/>
    <s v="Wed, 23 Feb, 2022, 12:43 am IST"/>
    <s v="Jayeta"/>
    <s v="KOLKATA,"/>
    <s v="WEST BENGAL"/>
    <x v="4"/>
    <s v="Stylish and Sleek Multiple Pockets 100 Percent Leather Shoulder Bag Contemporary Indian Leather Handicrafts for Women (Yellow) (BL335)"/>
    <s v="1"/>
    <s v="₹1,499.00"/>
    <s v="₹80.24"/>
    <s v="Cash On Delivery"/>
    <x v="0"/>
    <x v="9"/>
  </r>
  <r>
    <s v="402-4845680-8041921/SKU:  2X-3C0F-KNJE"/>
    <n v="26"/>
    <x v="8"/>
    <x v="0"/>
    <x v="83"/>
    <s v="Sun, 26 Dec, 2021, 6:21 pm IST"/>
    <s v="Varun"/>
    <s v="MUMBAI,"/>
    <s v="MAHARASHTRA"/>
    <x v="3"/>
    <s v="100% Leather Elephant Shaped Piggy Coin Bank | Block Printed West Bengal Handicrafts (Shantiniketan Art) | Money Bank for Kids | Children's Gift Ideas"/>
    <s v="1"/>
    <s v="₹449.00"/>
    <s v="₹84.96"/>
    <s v=""/>
    <x v="0"/>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7710193-0778-4318-9215-8BCEFB4B65DD}" name="PivotTable2" cacheId="0" applyNumberFormats="0" applyBorderFormats="0" applyFontFormats="0" applyPatternFormats="0" applyAlignmentFormats="0" applyWidthHeightFormats="1" dataCaption="Values" missingCaption=" " showMissing="0" updatedVersion="8" minRefreshableVersion="3" useAutoFormatting="1" itemPrintTitles="1" createdVersion="8" indent="0" outline="1" outlineData="1" multipleFieldFilters="0" chartFormat="6">
  <location ref="D1:G14" firstHeaderRow="1" firstDataRow="2" firstDataCol="1"/>
  <pivotFields count="19">
    <pivotField showAll="0"/>
    <pivotField numFmtId="1" showAll="0"/>
    <pivotField axis="axisRow" showAll="0">
      <items count="10">
        <item x="7"/>
        <item x="6"/>
        <item x="4"/>
        <item x="0"/>
        <item x="5"/>
        <item x="3"/>
        <item x="1"/>
        <item x="2"/>
        <item x="8"/>
        <item t="default"/>
      </items>
    </pivotField>
    <pivotField axis="axisRow" showAll="0">
      <items count="3">
        <item x="0"/>
        <item x="1"/>
        <item t="default"/>
      </items>
    </pivotField>
    <pivotField numFmtId="14" showAll="0">
      <items count="15">
        <item x="0"/>
        <item x="1"/>
        <item x="2"/>
        <item x="3"/>
        <item x="4"/>
        <item x="5"/>
        <item x="6"/>
        <item x="7"/>
        <item x="8"/>
        <item x="9"/>
        <item x="10"/>
        <item x="11"/>
        <item x="12"/>
        <item x="13"/>
        <item t="default"/>
      </items>
    </pivotField>
    <pivotField showAll="0"/>
    <pivotField showAll="0"/>
    <pivotField showAll="0"/>
    <pivotField showAll="0"/>
    <pivotField showAll="0">
      <items count="7">
        <item x="5"/>
        <item x="4"/>
        <item x="1"/>
        <item x="0"/>
        <item x="2"/>
        <item x="3"/>
        <item t="default"/>
      </items>
    </pivotField>
    <pivotField showAll="0"/>
    <pivotField showAll="0"/>
    <pivotField showAll="0"/>
    <pivotField showAll="0"/>
    <pivotField showAll="0"/>
    <pivotField axis="axisCol" dataField="1" showAll="0">
      <items count="3">
        <item x="0"/>
        <item x="1"/>
        <item t="default"/>
      </items>
    </pivotField>
    <pivotField showAll="0"/>
    <pivotField showAll="0">
      <items count="7">
        <item sd="0" x="0"/>
        <item sd="0" x="1"/>
        <item sd="0" x="2"/>
        <item sd="0" x="3"/>
        <item sd="0" x="4"/>
        <item sd="0" x="5"/>
        <item t="default"/>
      </items>
    </pivotField>
    <pivotField showAll="0">
      <items count="5">
        <item sd="0" x="0"/>
        <item sd="0" x="1"/>
        <item sd="0" x="2"/>
        <item sd="0" x="3"/>
        <item t="default"/>
      </items>
    </pivotField>
  </pivotFields>
  <rowFields count="2">
    <field x="3"/>
    <field x="2"/>
  </rowFields>
  <rowItems count="12">
    <i>
      <x/>
    </i>
    <i r="1">
      <x v="2"/>
    </i>
    <i r="1">
      <x v="3"/>
    </i>
    <i r="1">
      <x v="4"/>
    </i>
    <i r="1">
      <x v="5"/>
    </i>
    <i r="1">
      <x v="6"/>
    </i>
    <i r="1">
      <x v="7"/>
    </i>
    <i r="1">
      <x v="8"/>
    </i>
    <i>
      <x v="1"/>
    </i>
    <i r="1">
      <x/>
    </i>
    <i r="1">
      <x v="1"/>
    </i>
    <i t="grand">
      <x/>
    </i>
  </rowItems>
  <colFields count="1">
    <field x="15"/>
  </colFields>
  <colItems count="3">
    <i>
      <x/>
    </i>
    <i>
      <x v="1"/>
    </i>
    <i t="grand">
      <x/>
    </i>
  </colItems>
  <dataFields count="1">
    <dataField name="Count of order_status" fld="15" subtotal="count" showDataAs="percentOfRow" baseField="2" baseItem="4" numFmtId="9"/>
  </dataFields>
  <formats count="24">
    <format dxfId="50">
      <pivotArea type="all" dataOnly="0" outline="0" fieldPosition="0"/>
    </format>
    <format dxfId="49">
      <pivotArea outline="0" collapsedLevelsAreSubtotals="1" fieldPosition="0"/>
    </format>
    <format dxfId="48">
      <pivotArea type="origin" dataOnly="0" labelOnly="1" outline="0" fieldPosition="0"/>
    </format>
    <format dxfId="47">
      <pivotArea field="15" type="button" dataOnly="0" labelOnly="1" outline="0" axis="axisCol" fieldPosition="0"/>
    </format>
    <format dxfId="46">
      <pivotArea type="topRight" dataOnly="0" labelOnly="1" outline="0" fieldPosition="0"/>
    </format>
    <format dxfId="45">
      <pivotArea field="3" type="button" dataOnly="0" labelOnly="1" outline="0" axis="axisRow" fieldPosition="0"/>
    </format>
    <format dxfId="44">
      <pivotArea dataOnly="0" labelOnly="1" fieldPosition="0">
        <references count="1">
          <reference field="3" count="0"/>
        </references>
      </pivotArea>
    </format>
    <format dxfId="43">
      <pivotArea dataOnly="0" labelOnly="1" grandRow="1" outline="0" fieldPosition="0"/>
    </format>
    <format dxfId="42">
      <pivotArea dataOnly="0" labelOnly="1" fieldPosition="0">
        <references count="2">
          <reference field="2" count="7">
            <x v="2"/>
            <x v="3"/>
            <x v="4"/>
            <x v="5"/>
            <x v="6"/>
            <x v="7"/>
            <x v="8"/>
          </reference>
          <reference field="3" count="1" selected="0">
            <x v="0"/>
          </reference>
        </references>
      </pivotArea>
    </format>
    <format dxfId="41">
      <pivotArea dataOnly="0" labelOnly="1" fieldPosition="0">
        <references count="2">
          <reference field="2" count="2">
            <x v="0"/>
            <x v="1"/>
          </reference>
          <reference field="3" count="1" selected="0">
            <x v="1"/>
          </reference>
        </references>
      </pivotArea>
    </format>
    <format dxfId="40">
      <pivotArea dataOnly="0" labelOnly="1" fieldPosition="0">
        <references count="1">
          <reference field="15" count="0"/>
        </references>
      </pivotArea>
    </format>
    <format dxfId="39">
      <pivotArea dataOnly="0" labelOnly="1" grandCol="1" outline="0" fieldPosition="0"/>
    </format>
    <format dxfId="38">
      <pivotArea type="all" dataOnly="0" outline="0" fieldPosition="0"/>
    </format>
    <format dxfId="37">
      <pivotArea outline="0" collapsedLevelsAreSubtotals="1" fieldPosition="0"/>
    </format>
    <format dxfId="36">
      <pivotArea type="origin" dataOnly="0" labelOnly="1" outline="0" fieldPosition="0"/>
    </format>
    <format dxfId="35">
      <pivotArea field="15" type="button" dataOnly="0" labelOnly="1" outline="0" axis="axisCol" fieldPosition="0"/>
    </format>
    <format dxfId="34">
      <pivotArea type="topRight" dataOnly="0" labelOnly="1" outline="0" fieldPosition="0"/>
    </format>
    <format dxfId="33">
      <pivotArea field="3" type="button" dataOnly="0" labelOnly="1" outline="0" axis="axisRow" fieldPosition="0"/>
    </format>
    <format dxfId="32">
      <pivotArea dataOnly="0" labelOnly="1" fieldPosition="0">
        <references count="1">
          <reference field="3" count="0"/>
        </references>
      </pivotArea>
    </format>
    <format dxfId="31">
      <pivotArea dataOnly="0" labelOnly="1" grandRow="1" outline="0" fieldPosition="0"/>
    </format>
    <format dxfId="30">
      <pivotArea dataOnly="0" labelOnly="1" fieldPosition="0">
        <references count="2">
          <reference field="2" count="7">
            <x v="2"/>
            <x v="3"/>
            <x v="4"/>
            <x v="5"/>
            <x v="6"/>
            <x v="7"/>
            <x v="8"/>
          </reference>
          <reference field="3" count="1" selected="0">
            <x v="0"/>
          </reference>
        </references>
      </pivotArea>
    </format>
    <format dxfId="29">
      <pivotArea dataOnly="0" labelOnly="1" fieldPosition="0">
        <references count="2">
          <reference field="2" count="2">
            <x v="0"/>
            <x v="1"/>
          </reference>
          <reference field="3" count="1" selected="0">
            <x v="1"/>
          </reference>
        </references>
      </pivotArea>
    </format>
    <format dxfId="28">
      <pivotArea dataOnly="0" labelOnly="1" fieldPosition="0">
        <references count="1">
          <reference field="15" count="0"/>
        </references>
      </pivotArea>
    </format>
    <format dxfId="27">
      <pivotArea dataOnly="0" labelOnly="1" grandCol="1" outline="0" fieldPosition="0"/>
    </format>
  </formats>
  <chartFormats count="2">
    <chartFormat chart="5" format="9" series="1">
      <pivotArea type="data" outline="0" fieldPosition="0">
        <references count="2">
          <reference field="4294967294" count="1" selected="0">
            <x v="0"/>
          </reference>
          <reference field="15" count="1" selected="0">
            <x v="0"/>
          </reference>
        </references>
      </pivotArea>
    </chartFormat>
    <chartFormat chart="5" format="10" series="1">
      <pivotArea type="data" outline="0" fieldPosition="0">
        <references count="2">
          <reference field="4294967294" count="1" selected="0">
            <x v="0"/>
          </reference>
          <reference field="1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EF209C2-2722-46DD-B5A1-2301648E49D2}" name="PivotTable1" cacheId="0" applyNumberFormats="0" applyBorderFormats="0" applyFontFormats="0" applyPatternFormats="0" applyAlignmentFormats="0" applyWidthHeightFormats="1" dataCaption="Values" missingCaption="0" updatedVersion="8" minRefreshableVersion="3" useAutoFormatting="1" itemPrintTitles="1" createdVersion="8" indent="0" outline="1" outlineData="1" multipleFieldFilters="0" chartFormat="10">
  <location ref="A1:B13" firstHeaderRow="1" firstDataRow="1" firstDataCol="1"/>
  <pivotFields count="19">
    <pivotField showAll="0"/>
    <pivotField numFmtId="1" showAll="0"/>
    <pivotField axis="axisRow" showAll="0">
      <items count="10">
        <item x="7"/>
        <item x="6"/>
        <item x="4"/>
        <item x="0"/>
        <item x="5"/>
        <item x="3"/>
        <item x="1"/>
        <item x="2"/>
        <item x="8"/>
        <item t="default"/>
      </items>
    </pivotField>
    <pivotField axis="axisRow" showAll="0">
      <items count="3">
        <item x="0"/>
        <item x="1"/>
        <item t="default"/>
      </items>
    </pivotField>
    <pivotField numFmtId="14" showAll="0">
      <items count="15">
        <item x="0"/>
        <item x="1"/>
        <item x="2"/>
        <item x="3"/>
        <item x="4"/>
        <item x="5"/>
        <item x="6"/>
        <item x="7"/>
        <item x="8"/>
        <item x="9"/>
        <item x="10"/>
        <item x="11"/>
        <item x="12"/>
        <item x="13"/>
        <item t="default"/>
      </items>
    </pivotField>
    <pivotField showAll="0"/>
    <pivotField showAll="0"/>
    <pivotField showAll="0"/>
    <pivotField showAll="0"/>
    <pivotField showAll="0">
      <items count="7">
        <item x="5"/>
        <item x="4"/>
        <item x="1"/>
        <item x="0"/>
        <item x="2"/>
        <item x="3"/>
        <item t="default"/>
      </items>
    </pivotField>
    <pivotField showAll="0"/>
    <pivotField showAll="0"/>
    <pivotField showAll="0"/>
    <pivotField showAll="0"/>
    <pivotField showAll="0"/>
    <pivotField dataField="1" showAll="0"/>
    <pivotField showAll="0"/>
    <pivotField showAll="0">
      <items count="7">
        <item x="0"/>
        <item x="1"/>
        <item x="2"/>
        <item x="3"/>
        <item x="4"/>
        <item x="5"/>
        <item t="default"/>
      </items>
    </pivotField>
    <pivotField showAll="0">
      <items count="5">
        <item x="0"/>
        <item x="1"/>
        <item x="2"/>
        <item x="3"/>
        <item t="default"/>
      </items>
    </pivotField>
  </pivotFields>
  <rowFields count="2">
    <field x="3"/>
    <field x="2"/>
  </rowFields>
  <rowItems count="12">
    <i>
      <x/>
    </i>
    <i r="1">
      <x v="2"/>
    </i>
    <i r="1">
      <x v="3"/>
    </i>
    <i r="1">
      <x v="4"/>
    </i>
    <i r="1">
      <x v="5"/>
    </i>
    <i r="1">
      <x v="6"/>
    </i>
    <i r="1">
      <x v="7"/>
    </i>
    <i r="1">
      <x v="8"/>
    </i>
    <i>
      <x v="1"/>
    </i>
    <i r="1">
      <x/>
    </i>
    <i r="1">
      <x v="1"/>
    </i>
    <i t="grand">
      <x/>
    </i>
  </rowItems>
  <colItems count="1">
    <i/>
  </colItems>
  <dataFields count="1">
    <dataField name="Count of order_status" fld="15" subtotal="count" baseField="0" baseItem="0"/>
  </dataFields>
  <formats count="16">
    <format dxfId="66">
      <pivotArea type="all" dataOnly="0" outline="0" fieldPosition="0"/>
    </format>
    <format dxfId="65">
      <pivotArea outline="0" collapsedLevelsAreSubtotals="1" fieldPosition="0"/>
    </format>
    <format dxfId="64">
      <pivotArea field="3" type="button" dataOnly="0" labelOnly="1" outline="0" axis="axisRow" fieldPosition="0"/>
    </format>
    <format dxfId="63">
      <pivotArea dataOnly="0" labelOnly="1" fieldPosition="0">
        <references count="1">
          <reference field="3" count="0"/>
        </references>
      </pivotArea>
    </format>
    <format dxfId="62">
      <pivotArea dataOnly="0" labelOnly="1" grandRow="1" outline="0" fieldPosition="0"/>
    </format>
    <format dxfId="61">
      <pivotArea dataOnly="0" labelOnly="1" fieldPosition="0">
        <references count="2">
          <reference field="2" count="7">
            <x v="2"/>
            <x v="3"/>
            <x v="4"/>
            <x v="5"/>
            <x v="6"/>
            <x v="7"/>
            <x v="8"/>
          </reference>
          <reference field="3" count="1" selected="0">
            <x v="0"/>
          </reference>
        </references>
      </pivotArea>
    </format>
    <format dxfId="60">
      <pivotArea dataOnly="0" labelOnly="1" fieldPosition="0">
        <references count="2">
          <reference field="2" count="2">
            <x v="0"/>
            <x v="1"/>
          </reference>
          <reference field="3" count="1" selected="0">
            <x v="1"/>
          </reference>
        </references>
      </pivotArea>
    </format>
    <format dxfId="59">
      <pivotArea dataOnly="0" labelOnly="1" outline="0" axis="axisValues" fieldPosition="0"/>
    </format>
    <format dxfId="58">
      <pivotArea type="all" dataOnly="0" outline="0" fieldPosition="0"/>
    </format>
    <format dxfId="57">
      <pivotArea outline="0" collapsedLevelsAreSubtotals="1" fieldPosition="0"/>
    </format>
    <format dxfId="56">
      <pivotArea field="3" type="button" dataOnly="0" labelOnly="1" outline="0" axis="axisRow" fieldPosition="0"/>
    </format>
    <format dxfId="55">
      <pivotArea dataOnly="0" labelOnly="1" fieldPosition="0">
        <references count="1">
          <reference field="3" count="0"/>
        </references>
      </pivotArea>
    </format>
    <format dxfId="54">
      <pivotArea dataOnly="0" labelOnly="1" grandRow="1" outline="0" fieldPosition="0"/>
    </format>
    <format dxfId="53">
      <pivotArea dataOnly="0" labelOnly="1" fieldPosition="0">
        <references count="2">
          <reference field="2" count="7">
            <x v="2"/>
            <x v="3"/>
            <x v="4"/>
            <x v="5"/>
            <x v="6"/>
            <x v="7"/>
            <x v="8"/>
          </reference>
          <reference field="3" count="1" selected="0">
            <x v="0"/>
          </reference>
        </references>
      </pivotArea>
    </format>
    <format dxfId="52">
      <pivotArea dataOnly="0" labelOnly="1" fieldPosition="0">
        <references count="2">
          <reference field="2" count="2">
            <x v="0"/>
            <x v="1"/>
          </reference>
          <reference field="3" count="1" selected="0">
            <x v="1"/>
          </reference>
        </references>
      </pivotArea>
    </format>
    <format dxfId="51">
      <pivotArea dataOnly="0" labelOnly="1" outline="0" axis="axisValues" fieldPosition="0"/>
    </format>
  </formats>
  <chartFormats count="4">
    <chartFormat chart="8" format="2" series="1">
      <pivotArea type="data" outline="0" fieldPosition="0">
        <references count="1">
          <reference field="4294967294" count="1" selected="0">
            <x v="0"/>
          </reference>
        </references>
      </pivotArea>
    </chartFormat>
    <chartFormat chart="8" format="3">
      <pivotArea type="data" outline="0" fieldPosition="0">
        <references count="3">
          <reference field="4294967294" count="1" selected="0">
            <x v="0"/>
          </reference>
          <reference field="2" count="1" selected="0">
            <x v="1"/>
          </reference>
          <reference field="3" count="1" selected="0">
            <x v="1"/>
          </reference>
        </references>
      </pivotArea>
    </chartFormat>
    <chartFormat chart="9" format="4" series="1">
      <pivotArea type="data" outline="0" fieldPosition="0">
        <references count="1">
          <reference field="4294967294" count="1" selected="0">
            <x v="0"/>
          </reference>
        </references>
      </pivotArea>
    </chartFormat>
    <chartFormat chart="9" format="5">
      <pivotArea type="data" outline="0" fieldPosition="0">
        <references count="3">
          <reference field="4294967294" count="1" selected="0">
            <x v="0"/>
          </reference>
          <reference field="2" count="1" selected="0">
            <x v="1"/>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3DE4ADA-53D6-43A5-98C5-8CF680B523B4}"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I3:K10" firstHeaderRow="0" firstDataRow="1" firstDataCol="1" rowPageCount="1" colPageCount="1"/>
  <pivotFields count="19">
    <pivotField showAll="0"/>
    <pivotField numFmtId="1" showAll="0"/>
    <pivotField showAll="0">
      <items count="10">
        <item x="7"/>
        <item x="6"/>
        <item x="4"/>
        <item x="0"/>
        <item x="5"/>
        <item x="3"/>
        <item x="1"/>
        <item x="2"/>
        <item x="8"/>
        <item t="default"/>
      </items>
    </pivotField>
    <pivotField showAll="0">
      <items count="3">
        <item x="0"/>
        <item x="1"/>
        <item t="default"/>
      </items>
    </pivotField>
    <pivotField numFmtId="14" showAll="0"/>
    <pivotField showAll="0"/>
    <pivotField showAll="0"/>
    <pivotField showAll="0"/>
    <pivotField showAll="0"/>
    <pivotField axis="axisRow" showAll="0" sortType="descending">
      <items count="7">
        <item x="5"/>
        <item x="4"/>
        <item x="1"/>
        <item x="0"/>
        <item x="2"/>
        <item x="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dataField="1" showAll="0"/>
    <pivotField axis="axisPage" dataField="1" multipleItemSelectionAllowed="1" showAll="0">
      <items count="15">
        <item x="6"/>
        <item x="1"/>
        <item x="4"/>
        <item x="9"/>
        <item x="5"/>
        <item x="2"/>
        <item x="13"/>
        <item x="3"/>
        <item x="11"/>
        <item x="10"/>
        <item x="7"/>
        <item x="8"/>
        <item x="12"/>
        <item h="1" x="0"/>
        <item t="default"/>
      </items>
    </pivotField>
    <pivotField showAll="0" defaultSubtotal="0"/>
    <pivotField showAll="0" defaultSubtotal="0"/>
  </pivotFields>
  <rowFields count="1">
    <field x="9"/>
  </rowFields>
  <rowItems count="7">
    <i>
      <x v="4"/>
    </i>
    <i>
      <x v="3"/>
    </i>
    <i>
      <x v="5"/>
    </i>
    <i>
      <x/>
    </i>
    <i>
      <x v="2"/>
    </i>
    <i>
      <x v="1"/>
    </i>
    <i t="grand">
      <x/>
    </i>
  </rowItems>
  <colFields count="1">
    <field x="-2"/>
  </colFields>
  <colItems count="2">
    <i>
      <x/>
    </i>
    <i i="1">
      <x v="1"/>
    </i>
  </colItems>
  <pageFields count="1">
    <pageField fld="16" hier="-1"/>
  </pageFields>
  <dataFields count="2">
    <dataField name="Average of shipping_fee" fld="16" subtotal="average" baseField="9" baseItem="0" numFmtId="2"/>
    <dataField name="Count of order_status" fld="15" subtotal="count" baseField="0" baseItem="0"/>
  </dataFields>
  <formats count="12">
    <format dxfId="78">
      <pivotArea type="all" dataOnly="0" outline="0" fieldPosition="0"/>
    </format>
    <format dxfId="77">
      <pivotArea outline="0" collapsedLevelsAreSubtotals="1" fieldPosition="0"/>
    </format>
    <format dxfId="76">
      <pivotArea field="9" type="button" dataOnly="0" labelOnly="1" outline="0" axis="axisRow" fieldPosition="0"/>
    </format>
    <format dxfId="75">
      <pivotArea dataOnly="0" labelOnly="1" fieldPosition="0">
        <references count="1">
          <reference field="9" count="0"/>
        </references>
      </pivotArea>
    </format>
    <format dxfId="74">
      <pivotArea dataOnly="0" labelOnly="1" grandRow="1" outline="0" fieldPosition="0"/>
    </format>
    <format dxfId="73">
      <pivotArea dataOnly="0" labelOnly="1" outline="0" fieldPosition="0">
        <references count="1">
          <reference field="4294967294" count="2">
            <x v="0"/>
            <x v="1"/>
          </reference>
        </references>
      </pivotArea>
    </format>
    <format dxfId="72">
      <pivotArea type="all" dataOnly="0" outline="0" fieldPosition="0"/>
    </format>
    <format dxfId="71">
      <pivotArea outline="0" collapsedLevelsAreSubtotals="1" fieldPosition="0"/>
    </format>
    <format dxfId="70">
      <pivotArea field="9" type="button" dataOnly="0" labelOnly="1" outline="0" axis="axisRow" fieldPosition="0"/>
    </format>
    <format dxfId="69">
      <pivotArea dataOnly="0" labelOnly="1" fieldPosition="0">
        <references count="1">
          <reference field="9" count="0"/>
        </references>
      </pivotArea>
    </format>
    <format dxfId="68">
      <pivotArea dataOnly="0" labelOnly="1" grandRow="1" outline="0" fieldPosition="0"/>
    </format>
    <format dxfId="67">
      <pivotArea dataOnly="0" labelOnly="1" outline="0" fieldPosition="0">
        <references count="1">
          <reference field="4294967294" count="2">
            <x v="0"/>
            <x v="1"/>
          </reference>
        </references>
      </pivotArea>
    </format>
  </format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4"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1"/>
          </reference>
        </references>
      </pivotArea>
    </chartFormat>
    <chartFormat chart="6" format="8" series="1">
      <pivotArea type="data" outline="0" fieldPosition="0">
        <references count="1">
          <reference field="4294967294" count="1" selected="0">
            <x v="0"/>
          </reference>
        </references>
      </pivotArea>
    </chartFormat>
    <chartFormat chart="6" format="9"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3E01D67-5C86-4438-BFE2-F0133C3D2B70}" sourceName="Region">
  <pivotTables>
    <pivotTable tabId="6" name="PivotTable1"/>
    <pivotTable tabId="6" name="PivotTable2"/>
  </pivotTables>
  <data>
    <tabular pivotCacheId="2138297568">
      <items count="6">
        <i x="5" s="1"/>
        <i x="4" s="1"/>
        <i x="1" s="1"/>
        <i x="0" s="1"/>
        <i x="2"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D8D21A23-5B1B-47E4-B650-77B5C9DF9CFE}" cache="Slicer_Region" caption="Region"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FE79285-4BFC-441F-A773-6F5D7D91C5EF}" name="Table1" displayName="Table1" ref="A1:Q172" totalsRowShown="0" headerRowDxfId="26" dataDxfId="25">
  <autoFilter ref="A1:Q172" xr:uid="{0FE79285-4BFC-441F-A773-6F5D7D91C5EF}"/>
  <tableColumns count="17">
    <tableColumn id="1" xr3:uid="{DE030894-8058-42CE-8C42-EF976A60AE3D}" name="order_no/SKU" dataDxfId="24"/>
    <tableColumn id="2" xr3:uid="{7E6839CD-2204-49A1-8046-BF40F14D1F4C}" name="Day" dataDxfId="23">
      <calculatedColumnFormula>VALUE(MID(F2,6,2))</calculatedColumnFormula>
    </tableColumn>
    <tableColumn id="3" xr3:uid="{DB41DDB9-2970-4209-AEB6-9C9797E8194A}" name="Month" dataDxfId="22">
      <calculatedColumnFormula>IF(B2&lt;10,MID(F2,8,3),MID(F2,9,3))</calculatedColumnFormula>
    </tableColumn>
    <tableColumn id="4" xr3:uid="{04257075-A9B5-45AC-854E-329EF094AF3B}" name="Year" dataDxfId="21">
      <calculatedColumnFormula>TRIM(SUBSTITUTE(IF(B2&lt;9,MID(F2,12,6),MID(F2,13,6)),",",""))</calculatedColumnFormula>
    </tableColumn>
    <tableColumn id="5" xr3:uid="{50EB980F-9DAF-4635-A878-D873763CBCA6}" name="Date" dataDxfId="20">
      <calculatedColumnFormula>DATE(D2,MONTH(DATEVALUE(C2 &amp; "1")), B2)</calculatedColumnFormula>
    </tableColumn>
    <tableColumn id="6" xr3:uid="{ABE988E2-FD2D-404D-AA8D-42EAF9A0DA00}" name="order_date" dataDxfId="19"/>
    <tableColumn id="7" xr3:uid="{5A3546F9-B7A5-4390-92AD-F90BAA10CFA7}" name="buyer" dataDxfId="18"/>
    <tableColumn id="8" xr3:uid="{68A8E0C9-39EC-422F-B886-C32582FEC059}" name="ship_city" dataDxfId="17"/>
    <tableColumn id="9" xr3:uid="{E1467CCF-FA8C-4CE0-8D03-4E261C1BC837}" name="ship_state" dataDxfId="16"/>
    <tableColumn id="18" xr3:uid="{7A968000-8DD4-4B9A-A3BD-F7C69ACEB17E}" name="Region" dataDxfId="15">
      <calculatedColumnFormula>VLOOKUP(Table1[[#This Row],[ship_state]],Table2[#All],4,FALSE)</calculatedColumnFormula>
    </tableColumn>
    <tableColumn id="10" xr3:uid="{27217761-0F56-4FB9-A599-219FE78827AE}" name="description" dataDxfId="14"/>
    <tableColumn id="11" xr3:uid="{A3954077-F3F1-469B-B6AF-DD7BC2E8E9FE}" name="quantity" dataDxfId="13"/>
    <tableColumn id="12" xr3:uid="{4EF449E7-8E9D-4491-BBD9-D6BA36E663D7}" name="item_total" dataDxfId="12"/>
    <tableColumn id="13" xr3:uid="{0EA86999-419A-4E2A-B52C-4ACE6062DB5D}" name="shipping_raw" dataDxfId="11"/>
    <tableColumn id="14" xr3:uid="{73D5764B-9911-4567-BAC2-D155F7CAB3AA}" name="cod" dataDxfId="10"/>
    <tableColumn id="15" xr3:uid="{A516E7C9-623B-441E-A6B7-EDCDCD1056AA}" name="order_status" dataDxfId="9"/>
    <tableColumn id="19" xr3:uid="{D2228F44-295A-4136-AEDD-453F805C78D8}" name="shipping_fee" dataDxfId="8"/>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1CFB930-09A4-4E0E-BA5D-2C5A7FA09351}" name="Table2" displayName="Table2" ref="E1:H37" totalsRowShown="0" headerRowDxfId="7" headerRowBorderDxfId="6" tableBorderDxfId="5" totalsRowBorderDxfId="4">
  <autoFilter ref="E1:H37" xr:uid="{F1CFB930-09A4-4E0E-BA5D-2C5A7FA09351}"/>
  <tableColumns count="4">
    <tableColumn id="1" xr3:uid="{550DBB61-1F53-4F5F-B828-849B95918619}" name="State" dataDxfId="3"/>
    <tableColumn id="2" xr3:uid="{325ED9E6-D07C-44C6-A641-0F3C56F94A8D}" name="Rank" dataDxfId="2"/>
    <tableColumn id="3" xr3:uid="{91AB8E4A-183B-4CBA-AD85-D152B251F6F7}" name="Area (km2)" dataDxfId="1"/>
    <tableColumn id="4" xr3:uid="{40641E69-BA03-474F-9718-14521E296287}" name="Region" dataDxfId="0"/>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EBF429-658E-4303-BBD9-6EF4722770CE}">
  <dimension ref="A1:W5"/>
  <sheetViews>
    <sheetView showGridLines="0" tabSelected="1" workbookViewId="0">
      <selection activeCell="V51" sqref="V51"/>
    </sheetView>
  </sheetViews>
  <sheetFormatPr defaultRowHeight="15" x14ac:dyDescent="0.25"/>
  <sheetData>
    <row r="1" spans="1:23" x14ac:dyDescent="0.25">
      <c r="A1" s="38" t="s">
        <v>837</v>
      </c>
      <c r="B1" s="38"/>
      <c r="C1" s="38"/>
      <c r="D1" s="38"/>
      <c r="E1" s="38"/>
      <c r="F1" s="38"/>
      <c r="G1" s="38"/>
      <c r="H1" s="38"/>
      <c r="I1" s="38"/>
      <c r="J1" s="38"/>
      <c r="K1" s="38"/>
      <c r="L1" s="38"/>
      <c r="M1" s="38"/>
      <c r="N1" s="38"/>
      <c r="O1" s="38"/>
      <c r="P1" s="38"/>
      <c r="Q1" s="38"/>
      <c r="R1" s="38"/>
      <c r="S1" s="38"/>
      <c r="T1" s="38"/>
      <c r="U1" s="38"/>
      <c r="V1" s="38"/>
      <c r="W1" s="38"/>
    </row>
    <row r="2" spans="1:23" x14ac:dyDescent="0.25">
      <c r="A2" s="38"/>
      <c r="B2" s="38"/>
      <c r="C2" s="38"/>
      <c r="D2" s="38"/>
      <c r="E2" s="38"/>
      <c r="F2" s="38"/>
      <c r="G2" s="38"/>
      <c r="H2" s="38"/>
      <c r="I2" s="38"/>
      <c r="J2" s="38"/>
      <c r="K2" s="38"/>
      <c r="L2" s="38"/>
      <c r="M2" s="38"/>
      <c r="N2" s="38"/>
      <c r="O2" s="38"/>
      <c r="P2" s="38"/>
      <c r="Q2" s="38"/>
      <c r="R2" s="38"/>
      <c r="S2" s="38"/>
      <c r="T2" s="38"/>
      <c r="U2" s="38"/>
      <c r="V2" s="38"/>
      <c r="W2" s="38"/>
    </row>
    <row r="3" spans="1:23" x14ac:dyDescent="0.25">
      <c r="A3" s="38"/>
      <c r="B3" s="38"/>
      <c r="C3" s="38"/>
      <c r="D3" s="38"/>
      <c r="E3" s="38"/>
      <c r="F3" s="38"/>
      <c r="G3" s="38"/>
      <c r="H3" s="38"/>
      <c r="I3" s="38"/>
      <c r="J3" s="38"/>
      <c r="K3" s="38"/>
      <c r="L3" s="38"/>
      <c r="M3" s="38"/>
      <c r="N3" s="38"/>
      <c r="O3" s="38"/>
      <c r="P3" s="38"/>
      <c r="Q3" s="38"/>
      <c r="R3" s="38"/>
      <c r="S3" s="38"/>
      <c r="T3" s="38"/>
      <c r="U3" s="38"/>
      <c r="V3" s="38"/>
      <c r="W3" s="38"/>
    </row>
    <row r="4" spans="1:23" x14ac:dyDescent="0.25">
      <c r="A4" s="38"/>
      <c r="B4" s="38"/>
      <c r="C4" s="38"/>
      <c r="D4" s="38"/>
      <c r="E4" s="38"/>
      <c r="F4" s="38"/>
      <c r="G4" s="38"/>
      <c r="H4" s="38"/>
      <c r="I4" s="38"/>
      <c r="J4" s="38"/>
      <c r="K4" s="38"/>
      <c r="L4" s="38"/>
      <c r="M4" s="38"/>
      <c r="N4" s="38"/>
      <c r="O4" s="38"/>
      <c r="P4" s="38"/>
      <c r="Q4" s="38"/>
      <c r="R4" s="38"/>
      <c r="S4" s="38"/>
      <c r="T4" s="38"/>
      <c r="U4" s="38"/>
      <c r="V4" s="38"/>
      <c r="W4" s="38"/>
    </row>
    <row r="5" spans="1:23" x14ac:dyDescent="0.25">
      <c r="A5" s="38"/>
      <c r="B5" s="38"/>
      <c r="C5" s="38"/>
      <c r="D5" s="38"/>
      <c r="E5" s="38"/>
      <c r="F5" s="38"/>
      <c r="G5" s="38"/>
      <c r="H5" s="38"/>
      <c r="I5" s="38"/>
      <c r="J5" s="38"/>
      <c r="K5" s="38"/>
      <c r="L5" s="38"/>
      <c r="M5" s="38"/>
      <c r="N5" s="38"/>
      <c r="O5" s="38"/>
      <c r="P5" s="38"/>
      <c r="Q5" s="38"/>
      <c r="R5" s="38"/>
      <c r="S5" s="38"/>
      <c r="T5" s="38"/>
      <c r="U5" s="38"/>
      <c r="V5" s="38"/>
      <c r="W5" s="38"/>
    </row>
  </sheetData>
  <mergeCells count="1">
    <mergeCell ref="A1:W5"/>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3C0925-531E-4140-814F-32219A049CC1}">
  <dimension ref="B2:I24"/>
  <sheetViews>
    <sheetView showGridLines="0" workbookViewId="0">
      <selection activeCell="N16" sqref="N16"/>
    </sheetView>
  </sheetViews>
  <sheetFormatPr defaultRowHeight="15" x14ac:dyDescent="0.25"/>
  <sheetData>
    <row r="2" spans="2:9" x14ac:dyDescent="0.25">
      <c r="B2" s="41" t="s">
        <v>842</v>
      </c>
      <c r="C2" s="41"/>
      <c r="D2" s="41"/>
      <c r="E2" s="41"/>
      <c r="F2" s="41"/>
      <c r="G2" s="41"/>
      <c r="H2" s="41"/>
      <c r="I2" s="41"/>
    </row>
    <row r="3" spans="2:9" x14ac:dyDescent="0.25">
      <c r="B3" s="40" t="s">
        <v>838</v>
      </c>
      <c r="C3" s="40"/>
      <c r="D3" s="40"/>
      <c r="E3" s="40"/>
      <c r="F3" s="40"/>
      <c r="G3" s="40"/>
      <c r="H3" s="40"/>
      <c r="I3" s="40"/>
    </row>
    <row r="4" spans="2:9" x14ac:dyDescent="0.25">
      <c r="B4" s="40"/>
      <c r="C4" s="40"/>
      <c r="D4" s="40"/>
      <c r="E4" s="40"/>
      <c r="F4" s="40"/>
      <c r="G4" s="40"/>
      <c r="H4" s="40"/>
      <c r="I4" s="40"/>
    </row>
    <row r="5" spans="2:9" x14ac:dyDescent="0.25">
      <c r="B5" s="40"/>
      <c r="C5" s="40"/>
      <c r="D5" s="40"/>
      <c r="E5" s="40"/>
      <c r="F5" s="40"/>
      <c r="G5" s="40"/>
      <c r="H5" s="40"/>
      <c r="I5" s="40"/>
    </row>
    <row r="6" spans="2:9" x14ac:dyDescent="0.25">
      <c r="B6" s="40"/>
      <c r="C6" s="40"/>
      <c r="D6" s="40"/>
      <c r="E6" s="40"/>
      <c r="F6" s="40"/>
      <c r="G6" s="40"/>
      <c r="H6" s="40"/>
      <c r="I6" s="40"/>
    </row>
    <row r="7" spans="2:9" x14ac:dyDescent="0.25">
      <c r="B7" s="40"/>
      <c r="C7" s="40"/>
      <c r="D7" s="40"/>
      <c r="E7" s="40"/>
      <c r="F7" s="40"/>
      <c r="G7" s="40"/>
      <c r="H7" s="40"/>
      <c r="I7" s="40"/>
    </row>
    <row r="8" spans="2:9" x14ac:dyDescent="0.25">
      <c r="B8" s="40"/>
      <c r="C8" s="40"/>
      <c r="D8" s="40"/>
      <c r="E8" s="40"/>
      <c r="F8" s="40"/>
      <c r="G8" s="40"/>
      <c r="H8" s="40"/>
      <c r="I8" s="40"/>
    </row>
    <row r="9" spans="2:9" x14ac:dyDescent="0.25">
      <c r="B9" s="40"/>
      <c r="C9" s="40"/>
      <c r="D9" s="40"/>
      <c r="E9" s="40"/>
      <c r="F9" s="40"/>
      <c r="G9" s="40"/>
      <c r="H9" s="40"/>
      <c r="I9" s="40"/>
    </row>
    <row r="10" spans="2:9" ht="15.75" x14ac:dyDescent="0.25">
      <c r="B10" s="42" t="s">
        <v>843</v>
      </c>
      <c r="C10" s="42"/>
      <c r="D10" s="42"/>
      <c r="E10" s="42"/>
      <c r="F10" s="42"/>
      <c r="G10" s="42"/>
      <c r="H10" s="42"/>
      <c r="I10" s="42"/>
    </row>
    <row r="11" spans="2:9" x14ac:dyDescent="0.25">
      <c r="B11" s="39" t="s">
        <v>839</v>
      </c>
      <c r="C11" s="39"/>
      <c r="D11" s="39"/>
      <c r="E11" s="39"/>
      <c r="F11" s="39"/>
      <c r="G11" s="39"/>
      <c r="H11" s="39"/>
      <c r="I11" s="39"/>
    </row>
    <row r="12" spans="2:9" x14ac:dyDescent="0.25">
      <c r="B12" s="39"/>
      <c r="C12" s="39"/>
      <c r="D12" s="39"/>
      <c r="E12" s="39"/>
      <c r="F12" s="39"/>
      <c r="G12" s="39"/>
      <c r="H12" s="39"/>
      <c r="I12" s="39"/>
    </row>
    <row r="13" spans="2:9" x14ac:dyDescent="0.25">
      <c r="B13" s="39"/>
      <c r="C13" s="39"/>
      <c r="D13" s="39"/>
      <c r="E13" s="39"/>
      <c r="F13" s="39"/>
      <c r="G13" s="39"/>
      <c r="H13" s="39"/>
      <c r="I13" s="39"/>
    </row>
    <row r="14" spans="2:9" x14ac:dyDescent="0.25">
      <c r="B14" s="39"/>
      <c r="C14" s="39"/>
      <c r="D14" s="39"/>
      <c r="E14" s="39"/>
      <c r="F14" s="39"/>
      <c r="G14" s="39"/>
      <c r="H14" s="39"/>
      <c r="I14" s="39"/>
    </row>
    <row r="15" spans="2:9" x14ac:dyDescent="0.25">
      <c r="B15" s="39"/>
      <c r="C15" s="39"/>
      <c r="D15" s="39"/>
      <c r="E15" s="39"/>
      <c r="F15" s="39"/>
      <c r="G15" s="39"/>
      <c r="H15" s="39"/>
      <c r="I15" s="39"/>
    </row>
    <row r="16" spans="2:9" ht="15.75" x14ac:dyDescent="0.25">
      <c r="B16" s="43" t="s">
        <v>844</v>
      </c>
      <c r="C16" s="43"/>
      <c r="D16" s="43"/>
      <c r="E16" s="43"/>
      <c r="F16" s="43"/>
      <c r="G16" s="43"/>
      <c r="H16" s="43"/>
      <c r="I16" s="43"/>
    </row>
    <row r="17" spans="2:9" x14ac:dyDescent="0.25">
      <c r="B17" s="39" t="s">
        <v>840</v>
      </c>
      <c r="C17" s="39"/>
      <c r="D17" s="39"/>
      <c r="E17" s="39"/>
      <c r="F17" s="39"/>
      <c r="G17" s="39"/>
      <c r="H17" s="39"/>
      <c r="I17" s="39"/>
    </row>
    <row r="18" spans="2:9" x14ac:dyDescent="0.25">
      <c r="B18" s="39"/>
      <c r="C18" s="39"/>
      <c r="D18" s="39"/>
      <c r="E18" s="39"/>
      <c r="F18" s="39"/>
      <c r="G18" s="39"/>
      <c r="H18" s="39"/>
      <c r="I18" s="39"/>
    </row>
    <row r="19" spans="2:9" x14ac:dyDescent="0.25">
      <c r="B19" s="39"/>
      <c r="C19" s="39"/>
      <c r="D19" s="39"/>
      <c r="E19" s="39"/>
      <c r="F19" s="39"/>
      <c r="G19" s="39"/>
      <c r="H19" s="39"/>
      <c r="I19" s="39"/>
    </row>
    <row r="20" spans="2:9" x14ac:dyDescent="0.25">
      <c r="B20" s="39"/>
      <c r="C20" s="39"/>
      <c r="D20" s="39"/>
      <c r="E20" s="39"/>
      <c r="F20" s="39"/>
      <c r="G20" s="39"/>
      <c r="H20" s="39"/>
      <c r="I20" s="39"/>
    </row>
    <row r="21" spans="2:9" x14ac:dyDescent="0.25">
      <c r="B21" s="39" t="s">
        <v>841</v>
      </c>
      <c r="C21" s="39"/>
      <c r="D21" s="39"/>
      <c r="E21" s="39"/>
      <c r="F21" s="39"/>
      <c r="G21" s="39"/>
      <c r="H21" s="39"/>
      <c r="I21" s="39"/>
    </row>
    <row r="22" spans="2:9" x14ac:dyDescent="0.25">
      <c r="B22" s="39"/>
      <c r="C22" s="39"/>
      <c r="D22" s="39"/>
      <c r="E22" s="39"/>
      <c r="F22" s="39"/>
      <c r="G22" s="39"/>
      <c r="H22" s="39"/>
      <c r="I22" s="39"/>
    </row>
    <row r="23" spans="2:9" x14ac:dyDescent="0.25">
      <c r="B23" s="39"/>
      <c r="C23" s="39"/>
      <c r="D23" s="39"/>
      <c r="E23" s="39"/>
      <c r="F23" s="39"/>
      <c r="G23" s="39"/>
      <c r="H23" s="39"/>
      <c r="I23" s="39"/>
    </row>
    <row r="24" spans="2:9" x14ac:dyDescent="0.25">
      <c r="B24" s="39"/>
      <c r="C24" s="39"/>
      <c r="D24" s="39"/>
      <c r="E24" s="39"/>
      <c r="F24" s="39"/>
      <c r="G24" s="39"/>
      <c r="H24" s="39"/>
      <c r="I24" s="39"/>
    </row>
  </sheetData>
  <mergeCells count="7">
    <mergeCell ref="B17:I20"/>
    <mergeCell ref="B21:I24"/>
    <mergeCell ref="B3:I9"/>
    <mergeCell ref="B11:I15"/>
    <mergeCell ref="B2:I2"/>
    <mergeCell ref="B10:I10"/>
    <mergeCell ref="B16:I16"/>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E14F63-B950-4DB5-83B0-8D0F4DF85724}">
  <dimension ref="A1:U39"/>
  <sheetViews>
    <sheetView zoomScale="85" zoomScaleNormal="85" workbookViewId="0">
      <selection activeCell="I17" sqref="I17"/>
    </sheetView>
  </sheetViews>
  <sheetFormatPr defaultRowHeight="15.75" x14ac:dyDescent="0.25"/>
  <cols>
    <col min="1" max="1" width="15" style="30" bestFit="1" customWidth="1"/>
    <col min="2" max="2" width="23.7109375" style="30" bestFit="1" customWidth="1"/>
    <col min="3" max="3" width="20.42578125" style="30" bestFit="1" customWidth="1"/>
    <col min="4" max="4" width="23.7109375" style="30" bestFit="1" customWidth="1"/>
    <col min="5" max="5" width="20" style="30" bestFit="1" customWidth="1"/>
    <col min="6" max="6" width="19.28515625" style="30" bestFit="1" customWidth="1"/>
    <col min="7" max="7" width="12.85546875" style="30" bestFit="1" customWidth="1"/>
    <col min="8" max="8" width="17.28515625" style="30" bestFit="1" customWidth="1"/>
    <col min="9" max="9" width="15" style="30" bestFit="1" customWidth="1"/>
    <col min="10" max="10" width="25.5703125" style="30" bestFit="1" customWidth="1"/>
    <col min="11" max="11" width="23.7109375" style="30" bestFit="1" customWidth="1"/>
    <col min="12" max="12" width="7" style="30" customWidth="1"/>
    <col min="13" max="13" width="13.140625" style="30" bestFit="1" customWidth="1"/>
    <col min="14" max="14" width="23" style="30" bestFit="1" customWidth="1"/>
    <col min="15" max="16" width="6.7109375" style="30" bestFit="1" customWidth="1"/>
    <col min="17" max="17" width="11.28515625" style="30" bestFit="1" customWidth="1"/>
    <col min="18" max="18" width="12.5703125" style="30" bestFit="1" customWidth="1"/>
    <col min="19" max="19" width="9.5703125" style="30" bestFit="1" customWidth="1"/>
    <col min="20" max="20" width="12.5703125" style="30" bestFit="1" customWidth="1"/>
    <col min="21" max="21" width="8.5703125" style="30" bestFit="1" customWidth="1"/>
    <col min="22" max="22" width="16.140625" style="30" bestFit="1" customWidth="1"/>
    <col min="23" max="23" width="11.5703125" style="30" bestFit="1" customWidth="1"/>
    <col min="24" max="24" width="8.5703125" style="30" bestFit="1" customWidth="1"/>
    <col min="25" max="25" width="16.140625" style="30" bestFit="1" customWidth="1"/>
    <col min="26" max="26" width="11.5703125" style="30" bestFit="1" customWidth="1"/>
    <col min="27" max="27" width="8.5703125" style="30" bestFit="1" customWidth="1"/>
    <col min="28" max="28" width="11.5703125" style="30" bestFit="1" customWidth="1"/>
    <col min="29" max="29" width="8.5703125" style="30" bestFit="1" customWidth="1"/>
    <col min="30" max="30" width="20.42578125" style="30" bestFit="1" customWidth="1"/>
    <col min="31" max="31" width="17.85546875" style="30" bestFit="1" customWidth="1"/>
    <col min="32" max="32" width="17.28515625" style="30" bestFit="1" customWidth="1"/>
    <col min="33" max="33" width="11.28515625" style="30" bestFit="1" customWidth="1"/>
    <col min="34" max="34" width="8.5703125" style="30" bestFit="1" customWidth="1"/>
    <col min="35" max="35" width="16.140625" style="30" bestFit="1" customWidth="1"/>
    <col min="36" max="36" width="7.28515625" style="30" bestFit="1" customWidth="1"/>
    <col min="37" max="37" width="11.5703125" style="30" bestFit="1" customWidth="1"/>
    <col min="38" max="38" width="11.28515625" style="30" bestFit="1" customWidth="1"/>
    <col min="39" max="39" width="9.140625" style="30"/>
    <col min="40" max="40" width="12.5703125" style="30" bestFit="1" customWidth="1"/>
    <col min="41" max="41" width="8.28515625" style="30" bestFit="1" customWidth="1"/>
    <col min="42" max="42" width="8" style="30" bestFit="1" customWidth="1"/>
    <col min="43" max="43" width="23.28515625" style="30" bestFit="1" customWidth="1"/>
    <col min="44" max="44" width="9.7109375" style="30" bestFit="1" customWidth="1"/>
    <col min="45" max="45" width="7.7109375" style="30" bestFit="1" customWidth="1"/>
    <col min="46" max="46" width="11" style="30" bestFit="1" customWidth="1"/>
    <col min="47" max="47" width="15.42578125" style="30" bestFit="1" customWidth="1"/>
    <col min="48" max="48" width="8.140625" style="30" bestFit="1" customWidth="1"/>
    <col min="49" max="49" width="9.7109375" style="30" bestFit="1" customWidth="1"/>
    <col min="50" max="50" width="16.7109375" style="30" bestFit="1" customWidth="1"/>
    <col min="51" max="51" width="9.7109375" style="30" bestFit="1" customWidth="1"/>
    <col min="52" max="52" width="14.85546875" style="30" bestFit="1" customWidth="1"/>
    <col min="53" max="53" width="11.42578125" style="30" bestFit="1" customWidth="1"/>
    <col min="54" max="54" width="7.5703125" style="30" bestFit="1" customWidth="1"/>
    <col min="55" max="55" width="6" style="30" bestFit="1" customWidth="1"/>
    <col min="56" max="56" width="6.7109375" style="30" bestFit="1" customWidth="1"/>
    <col min="57" max="57" width="10.5703125" style="30" bestFit="1" customWidth="1"/>
    <col min="58" max="58" width="10.140625" style="30" bestFit="1" customWidth="1"/>
    <col min="59" max="59" width="6.5703125" style="30" bestFit="1" customWidth="1"/>
    <col min="60" max="60" width="11.140625" style="30" bestFit="1" customWidth="1"/>
    <col min="61" max="61" width="8.140625" style="30" bestFit="1" customWidth="1"/>
    <col min="62" max="62" width="5.85546875" style="30" bestFit="1" customWidth="1"/>
    <col min="63" max="63" width="8.28515625" style="30" bestFit="1" customWidth="1"/>
    <col min="64" max="64" width="14.140625" style="30" bestFit="1" customWidth="1"/>
    <col min="65" max="65" width="7.5703125" style="30" bestFit="1" customWidth="1"/>
    <col min="66" max="66" width="16.140625" style="30" bestFit="1" customWidth="1"/>
    <col min="67" max="67" width="8.85546875" style="30" bestFit="1" customWidth="1"/>
    <col min="68" max="68" width="7.85546875" style="30" bestFit="1" customWidth="1"/>
    <col min="69" max="69" width="6.42578125" style="30" bestFit="1" customWidth="1"/>
    <col min="70" max="70" width="6.140625" style="30" bestFit="1" customWidth="1"/>
    <col min="71" max="71" width="16.140625" style="30" bestFit="1" customWidth="1"/>
    <col min="72" max="72" width="13.85546875" style="30" bestFit="1" customWidth="1"/>
    <col min="73" max="73" width="7.5703125" style="30" bestFit="1" customWidth="1"/>
    <col min="74" max="74" width="15.28515625" style="30" bestFit="1" customWidth="1"/>
    <col min="75" max="75" width="9.42578125" style="30" bestFit="1" customWidth="1"/>
    <col min="76" max="76" width="11.85546875" style="30" bestFit="1" customWidth="1"/>
    <col min="77" max="77" width="17.7109375" style="30" bestFit="1" customWidth="1"/>
    <col min="78" max="78" width="11.28515625" style="30" bestFit="1" customWidth="1"/>
    <col min="79" max="16384" width="9.140625" style="30"/>
  </cols>
  <sheetData>
    <row r="1" spans="1:13" x14ac:dyDescent="0.25">
      <c r="A1" s="33" t="s">
        <v>745</v>
      </c>
      <c r="B1" s="33" t="s">
        <v>757</v>
      </c>
      <c r="D1" s="33" t="s">
        <v>757</v>
      </c>
      <c r="E1" s="33" t="s">
        <v>756</v>
      </c>
      <c r="F1" s="33"/>
      <c r="G1" s="33"/>
      <c r="I1" s="33" t="s">
        <v>8</v>
      </c>
      <c r="J1" s="33" t="s">
        <v>760</v>
      </c>
    </row>
    <row r="2" spans="1:13" x14ac:dyDescent="0.25">
      <c r="A2" s="34" t="s">
        <v>835</v>
      </c>
      <c r="B2" s="33">
        <v>139</v>
      </c>
      <c r="D2" s="33" t="s">
        <v>745</v>
      </c>
      <c r="E2" s="33" t="s">
        <v>18</v>
      </c>
      <c r="F2" s="33" t="s">
        <v>47</v>
      </c>
      <c r="G2" s="33" t="s">
        <v>755</v>
      </c>
    </row>
    <row r="3" spans="1:13" x14ac:dyDescent="0.25">
      <c r="A3" s="35" t="s">
        <v>748</v>
      </c>
      <c r="B3" s="33">
        <v>8</v>
      </c>
      <c r="D3" s="34" t="s">
        <v>835</v>
      </c>
      <c r="E3" s="36">
        <v>0.94244604316546765</v>
      </c>
      <c r="F3" s="36">
        <v>5.7553956834532377E-2</v>
      </c>
      <c r="G3" s="36">
        <v>1</v>
      </c>
      <c r="I3" s="33" t="s">
        <v>745</v>
      </c>
      <c r="J3" s="33" t="s">
        <v>759</v>
      </c>
      <c r="K3" s="33" t="s">
        <v>757</v>
      </c>
    </row>
    <row r="4" spans="1:13" x14ac:dyDescent="0.25">
      <c r="A4" s="35" t="s">
        <v>749</v>
      </c>
      <c r="B4" s="33">
        <v>7</v>
      </c>
      <c r="D4" s="35" t="s">
        <v>748</v>
      </c>
      <c r="E4" s="36">
        <v>0.875</v>
      </c>
      <c r="F4" s="36">
        <v>0.125</v>
      </c>
      <c r="G4" s="36">
        <v>1</v>
      </c>
      <c r="I4" s="34" t="s">
        <v>637</v>
      </c>
      <c r="J4" s="37">
        <v>93.220000000000027</v>
      </c>
      <c r="K4" s="33">
        <v>44</v>
      </c>
    </row>
    <row r="5" spans="1:13" x14ac:dyDescent="0.25">
      <c r="A5" s="35" t="s">
        <v>750</v>
      </c>
      <c r="B5" s="33">
        <v>13</v>
      </c>
      <c r="D5" s="35" t="s">
        <v>749</v>
      </c>
      <c r="E5" s="36">
        <v>1</v>
      </c>
      <c r="F5" s="36">
        <v>0</v>
      </c>
      <c r="G5" s="36">
        <v>1</v>
      </c>
      <c r="I5" s="34" t="s">
        <v>615</v>
      </c>
      <c r="J5" s="37">
        <v>90.923783783783819</v>
      </c>
      <c r="K5" s="33">
        <v>37</v>
      </c>
    </row>
    <row r="6" spans="1:13" x14ac:dyDescent="0.25">
      <c r="A6" s="35" t="s">
        <v>751</v>
      </c>
      <c r="B6" s="33">
        <v>18</v>
      </c>
      <c r="D6" s="35" t="s">
        <v>750</v>
      </c>
      <c r="E6" s="36">
        <v>0.92307692307692313</v>
      </c>
      <c r="F6" s="36">
        <v>7.6923076923076927E-2</v>
      </c>
      <c r="G6" s="36">
        <v>1</v>
      </c>
      <c r="I6" s="34" t="s">
        <v>624</v>
      </c>
      <c r="J6" s="37">
        <v>88.795000000000016</v>
      </c>
      <c r="K6" s="33">
        <v>32</v>
      </c>
    </row>
    <row r="7" spans="1:13" x14ac:dyDescent="0.25">
      <c r="A7" s="35" t="s">
        <v>752</v>
      </c>
      <c r="B7" s="33">
        <v>27</v>
      </c>
      <c r="D7" s="35" t="s">
        <v>751</v>
      </c>
      <c r="E7" s="36">
        <v>1</v>
      </c>
      <c r="F7" s="36">
        <v>0</v>
      </c>
      <c r="G7" s="36">
        <v>1</v>
      </c>
      <c r="I7" s="34" t="s">
        <v>620</v>
      </c>
      <c r="J7" s="37">
        <v>74.103999999999999</v>
      </c>
      <c r="K7" s="33">
        <v>5</v>
      </c>
    </row>
    <row r="8" spans="1:13" x14ac:dyDescent="0.25">
      <c r="A8" s="35" t="s">
        <v>753</v>
      </c>
      <c r="B8" s="33">
        <v>29</v>
      </c>
      <c r="D8" s="35" t="s">
        <v>752</v>
      </c>
      <c r="E8" s="36">
        <v>0.88888888888888884</v>
      </c>
      <c r="F8" s="36">
        <v>0.1111111111111111</v>
      </c>
      <c r="G8" s="36">
        <v>1</v>
      </c>
      <c r="I8" s="34" t="s">
        <v>667</v>
      </c>
      <c r="J8" s="37">
        <v>60.18</v>
      </c>
      <c r="K8" s="33">
        <v>6</v>
      </c>
    </row>
    <row r="9" spans="1:13" x14ac:dyDescent="0.25">
      <c r="A9" s="35" t="s">
        <v>754</v>
      </c>
      <c r="B9" s="33">
        <v>37</v>
      </c>
      <c r="D9" s="35" t="s">
        <v>753</v>
      </c>
      <c r="E9" s="36">
        <v>0.93103448275862066</v>
      </c>
      <c r="F9" s="36">
        <v>6.8965517241379309E-2</v>
      </c>
      <c r="G9" s="36">
        <v>1</v>
      </c>
      <c r="I9" s="34" t="s">
        <v>644</v>
      </c>
      <c r="J9" s="37">
        <v>59.505714285714291</v>
      </c>
      <c r="K9" s="33">
        <v>21</v>
      </c>
    </row>
    <row r="10" spans="1:13" x14ac:dyDescent="0.25">
      <c r="A10" s="34" t="s">
        <v>836</v>
      </c>
      <c r="B10" s="33">
        <v>32</v>
      </c>
      <c r="D10" s="35" t="s">
        <v>754</v>
      </c>
      <c r="E10" s="36">
        <v>0.97297297297297303</v>
      </c>
      <c r="F10" s="36">
        <v>2.7027027027027029E-2</v>
      </c>
      <c r="G10" s="36">
        <v>1</v>
      </c>
      <c r="I10" s="34" t="s">
        <v>755</v>
      </c>
      <c r="J10" s="37">
        <v>84.748413793103211</v>
      </c>
      <c r="K10" s="33">
        <v>145</v>
      </c>
    </row>
    <row r="11" spans="1:13" x14ac:dyDescent="0.25">
      <c r="A11" s="35" t="s">
        <v>746</v>
      </c>
      <c r="B11" s="33">
        <v>19</v>
      </c>
      <c r="D11" s="34" t="s">
        <v>836</v>
      </c>
      <c r="E11" s="36">
        <v>0.90625</v>
      </c>
      <c r="F11" s="36">
        <v>9.375E-2</v>
      </c>
      <c r="G11" s="36">
        <v>1</v>
      </c>
    </row>
    <row r="12" spans="1:13" x14ac:dyDescent="0.25">
      <c r="A12" s="35" t="s">
        <v>747</v>
      </c>
      <c r="B12" s="33">
        <v>13</v>
      </c>
      <c r="D12" s="35" t="s">
        <v>746</v>
      </c>
      <c r="E12" s="36">
        <v>0.84210526315789469</v>
      </c>
      <c r="F12" s="36">
        <v>0.15789473684210525</v>
      </c>
      <c r="G12" s="36">
        <v>1</v>
      </c>
    </row>
    <row r="13" spans="1:13" x14ac:dyDescent="0.25">
      <c r="A13" s="34" t="s">
        <v>755</v>
      </c>
      <c r="B13" s="33">
        <v>171</v>
      </c>
      <c r="D13" s="35" t="s">
        <v>747</v>
      </c>
      <c r="E13" s="36">
        <v>1</v>
      </c>
      <c r="F13" s="36">
        <v>0</v>
      </c>
      <c r="G13" s="36">
        <v>1</v>
      </c>
    </row>
    <row r="14" spans="1:13" ht="17.25" x14ac:dyDescent="0.25">
      <c r="D14" s="34" t="s">
        <v>755</v>
      </c>
      <c r="E14" s="36">
        <v>0.93567251461988299</v>
      </c>
      <c r="F14" s="36">
        <v>6.4327485380116955E-2</v>
      </c>
      <c r="G14" s="36">
        <v>1</v>
      </c>
      <c r="L14" s="28"/>
      <c r="M14" s="28"/>
    </row>
    <row r="15" spans="1:13" x14ac:dyDescent="0.25">
      <c r="L15" s="31"/>
      <c r="M15" s="31"/>
    </row>
    <row r="16" spans="1:13" x14ac:dyDescent="0.25">
      <c r="L16" s="31"/>
      <c r="M16" s="31"/>
    </row>
    <row r="17" spans="12:21" x14ac:dyDescent="0.25">
      <c r="L17" s="31"/>
      <c r="M17" s="31"/>
    </row>
    <row r="22" spans="12:21" ht="17.25" x14ac:dyDescent="0.25">
      <c r="T22" s="28"/>
      <c r="U22" s="28"/>
    </row>
    <row r="23" spans="12:21" ht="17.25" x14ac:dyDescent="0.25">
      <c r="T23" s="28"/>
      <c r="U23" s="28"/>
    </row>
    <row r="24" spans="12:21" ht="15" customHeight="1" x14ac:dyDescent="0.25">
      <c r="T24" s="28"/>
      <c r="U24" s="28"/>
    </row>
    <row r="25" spans="12:21" ht="15" customHeight="1" x14ac:dyDescent="0.25">
      <c r="T25" s="28"/>
      <c r="U25" s="28"/>
    </row>
    <row r="26" spans="12:21" ht="15" customHeight="1" x14ac:dyDescent="0.25">
      <c r="T26" s="28"/>
      <c r="U26" s="28"/>
    </row>
    <row r="27" spans="12:21" ht="15" customHeight="1" x14ac:dyDescent="0.25">
      <c r="T27" s="28"/>
      <c r="U27" s="28"/>
    </row>
    <row r="28" spans="12:21" ht="15" customHeight="1" x14ac:dyDescent="0.25">
      <c r="T28" s="28"/>
      <c r="U28" s="28"/>
    </row>
    <row r="29" spans="12:21" ht="15" customHeight="1" x14ac:dyDescent="0.25">
      <c r="T29" s="28"/>
      <c r="U29" s="28"/>
    </row>
    <row r="30" spans="12:21" ht="15" customHeight="1" x14ac:dyDescent="0.25">
      <c r="T30" s="28"/>
      <c r="U30" s="28"/>
    </row>
    <row r="31" spans="12:21" ht="15" customHeight="1" x14ac:dyDescent="0.25">
      <c r="T31" s="28"/>
      <c r="U31" s="28"/>
    </row>
    <row r="32" spans="12:21" ht="15" customHeight="1" x14ac:dyDescent="0.25">
      <c r="T32" s="28"/>
      <c r="U32" s="28"/>
    </row>
    <row r="33" spans="1:21" ht="15" customHeight="1" x14ac:dyDescent="0.25">
      <c r="A33" s="28"/>
      <c r="B33" s="28"/>
      <c r="C33" s="28"/>
      <c r="D33" s="28"/>
      <c r="F33" s="31"/>
      <c r="G33" s="31"/>
      <c r="H33" s="31"/>
      <c r="I33" s="31"/>
      <c r="J33" s="31"/>
      <c r="K33" s="31"/>
      <c r="L33" s="32"/>
      <c r="M33" s="29"/>
      <c r="N33" s="29"/>
      <c r="O33" s="29"/>
      <c r="P33" s="29"/>
      <c r="Q33" s="29"/>
      <c r="R33" s="29"/>
      <c r="S33" s="29"/>
      <c r="T33" s="29"/>
      <c r="U33" s="29"/>
    </row>
    <row r="34" spans="1:21" ht="15" customHeight="1" x14ac:dyDescent="0.25">
      <c r="A34" s="28"/>
      <c r="B34" s="28"/>
      <c r="C34" s="28"/>
      <c r="D34" s="28"/>
      <c r="F34" s="31"/>
      <c r="G34" s="31"/>
      <c r="H34" s="31"/>
      <c r="I34" s="31"/>
      <c r="J34" s="31"/>
      <c r="K34" s="31"/>
      <c r="L34" s="32"/>
      <c r="O34" s="28"/>
      <c r="P34" s="28"/>
      <c r="Q34" s="28"/>
      <c r="R34" s="28"/>
      <c r="S34" s="28"/>
      <c r="T34" s="28"/>
      <c r="U34" s="28"/>
    </row>
    <row r="35" spans="1:21" ht="15" customHeight="1" x14ac:dyDescent="0.25">
      <c r="A35" s="28"/>
      <c r="B35" s="28"/>
      <c r="C35" s="28"/>
      <c r="D35" s="28"/>
      <c r="F35" s="31"/>
      <c r="G35" s="31"/>
      <c r="H35" s="31"/>
      <c r="I35" s="31"/>
      <c r="J35" s="31"/>
      <c r="K35" s="31"/>
      <c r="L35" s="32"/>
      <c r="O35" s="28"/>
      <c r="P35" s="28"/>
      <c r="Q35" s="28"/>
      <c r="R35" s="28"/>
      <c r="S35" s="28"/>
      <c r="T35" s="28"/>
      <c r="U35" s="28"/>
    </row>
    <row r="36" spans="1:21" ht="15" customHeight="1" x14ac:dyDescent="0.25">
      <c r="C36" s="28"/>
      <c r="D36" s="28"/>
      <c r="J36" s="31"/>
      <c r="K36" s="31"/>
      <c r="L36" s="32"/>
      <c r="R36" s="28"/>
      <c r="S36" s="28"/>
      <c r="T36" s="28"/>
      <c r="U36" s="28"/>
    </row>
    <row r="37" spans="1:21" ht="15" customHeight="1" x14ac:dyDescent="0.25">
      <c r="C37" s="28"/>
      <c r="D37" s="28"/>
      <c r="J37" s="31"/>
      <c r="K37" s="31"/>
      <c r="L37" s="32"/>
      <c r="R37" s="31"/>
      <c r="S37" s="31"/>
      <c r="T37" s="31"/>
      <c r="U37" s="31"/>
    </row>
    <row r="38" spans="1:21" x14ac:dyDescent="0.25">
      <c r="J38" s="31"/>
      <c r="K38" s="31"/>
      <c r="L38" s="32"/>
      <c r="R38" s="31"/>
      <c r="S38" s="31"/>
      <c r="T38" s="31"/>
      <c r="U38" s="31"/>
    </row>
    <row r="39" spans="1:21" x14ac:dyDescent="0.25">
      <c r="R39" s="31"/>
      <c r="S39" s="31"/>
      <c r="T39" s="31"/>
      <c r="U39" s="31"/>
    </row>
  </sheetData>
  <pageMargins left="0.7" right="0.7" top="0.75" bottom="0.75" header="0.3" footer="0.3"/>
  <pageSetup orientation="portrait"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T1000"/>
  <sheetViews>
    <sheetView workbookViewId="0">
      <selection activeCell="J20" sqref="J20"/>
    </sheetView>
  </sheetViews>
  <sheetFormatPr defaultColWidth="14.42578125" defaultRowHeight="15" customHeight="1" x14ac:dyDescent="0.25"/>
  <cols>
    <col min="1" max="1" width="44.140625" customWidth="1"/>
    <col min="2" max="2" width="10.5703125" style="13" customWidth="1"/>
    <col min="3" max="3" width="9.85546875" style="14" customWidth="1"/>
    <col min="4" max="4" width="17.5703125" style="15" customWidth="1"/>
    <col min="5" max="5" width="17.5703125" style="16" customWidth="1"/>
    <col min="6" max="6" width="32.28515625" bestFit="1" customWidth="1"/>
    <col min="7" max="7" width="8.85546875" customWidth="1"/>
    <col min="8" max="8" width="26.7109375" customWidth="1"/>
    <col min="9" max="10" width="22.42578125" customWidth="1"/>
    <col min="11" max="11" width="180.42578125" customWidth="1"/>
    <col min="12" max="12" width="11.5703125" customWidth="1"/>
    <col min="13" max="13" width="13.42578125" customWidth="1"/>
    <col min="14" max="14" width="15.5703125" customWidth="1"/>
    <col min="15" max="15" width="17.28515625" customWidth="1"/>
    <col min="16" max="16" width="18.28515625" customWidth="1"/>
    <col min="17" max="17" width="13.140625" style="27" bestFit="1" customWidth="1"/>
    <col min="18" max="29" width="8.7109375" customWidth="1"/>
  </cols>
  <sheetData>
    <row r="1" spans="1:20" ht="14.25" customHeight="1" x14ac:dyDescent="0.25">
      <c r="A1" s="1" t="s">
        <v>0</v>
      </c>
      <c r="B1" s="4" t="s">
        <v>741</v>
      </c>
      <c r="C1" s="5" t="s">
        <v>743</v>
      </c>
      <c r="D1" s="6" t="s">
        <v>744</v>
      </c>
      <c r="E1" s="7" t="s">
        <v>742</v>
      </c>
      <c r="F1" s="1" t="s">
        <v>1</v>
      </c>
      <c r="G1" s="1" t="s">
        <v>2</v>
      </c>
      <c r="H1" s="1" t="s">
        <v>3</v>
      </c>
      <c r="I1" s="1" t="s">
        <v>4</v>
      </c>
      <c r="J1" s="17" t="s">
        <v>611</v>
      </c>
      <c r="K1" s="1" t="s">
        <v>5</v>
      </c>
      <c r="L1" s="1" t="s">
        <v>6</v>
      </c>
      <c r="M1" s="1" t="s">
        <v>7</v>
      </c>
      <c r="N1" s="3" t="s">
        <v>758</v>
      </c>
      <c r="O1" s="1" t="s">
        <v>9</v>
      </c>
      <c r="P1" s="1" t="s">
        <v>10</v>
      </c>
      <c r="Q1" s="3" t="s">
        <v>8</v>
      </c>
      <c r="R1" s="1"/>
      <c r="T1" s="1"/>
    </row>
    <row r="2" spans="1:20" ht="14.25" customHeight="1" x14ac:dyDescent="0.3">
      <c r="A2" s="1" t="s">
        <v>11</v>
      </c>
      <c r="B2" s="8">
        <f>VALUE(MID(F2,6,2))</f>
        <v>18</v>
      </c>
      <c r="C2" s="9" t="str">
        <f t="shared" ref="C2:C9" si="0">IF(B2&lt;10,MID(F2,8,3),MID(F2,9,3))</f>
        <v>Jul</v>
      </c>
      <c r="D2" s="10" t="str">
        <f>TRIM(SUBSTITUTE(IF(B2&lt;9,MID(F2,12,6),MID(F2,13,6)),",",""))</f>
        <v>2021</v>
      </c>
      <c r="E2" s="11">
        <f t="shared" ref="E2:E66" si="1">DATE(D2,MONTH(DATEVALUE(C2 &amp; "1")), B2)</f>
        <v>44395</v>
      </c>
      <c r="F2" s="3" t="s">
        <v>12</v>
      </c>
      <c r="G2" s="1" t="s">
        <v>13</v>
      </c>
      <c r="H2" s="1" t="s">
        <v>736</v>
      </c>
      <c r="I2" s="1" t="s">
        <v>736</v>
      </c>
      <c r="J2" s="17" t="str">
        <f>VLOOKUP(Table1[[#This Row],[ship_state]],Table2[#All],4,FALSE)</f>
        <v>Northern</v>
      </c>
      <c r="K2" s="1" t="s">
        <v>14</v>
      </c>
      <c r="L2" s="1" t="s">
        <v>15</v>
      </c>
      <c r="M2" s="1" t="s">
        <v>16</v>
      </c>
      <c r="N2" s="1" t="s">
        <v>17</v>
      </c>
      <c r="O2" s="1" t="s">
        <v>17</v>
      </c>
      <c r="P2" s="1" t="s">
        <v>18</v>
      </c>
      <c r="Q2" s="3"/>
    </row>
    <row r="3" spans="1:20" ht="14.25" customHeight="1" x14ac:dyDescent="0.3">
      <c r="A3" s="1" t="s">
        <v>19</v>
      </c>
      <c r="B3" s="8">
        <f t="shared" ref="B3:B66" si="2">VALUE(MID(F3,6,2))</f>
        <v>19</v>
      </c>
      <c r="C3" s="9" t="str">
        <f>IF(B3&lt;10,MID(F3,8,3),MID(F3,9,3))</f>
        <v>Oct</v>
      </c>
      <c r="D3" s="10" t="str">
        <f t="shared" ref="D3:D66" si="3">TRIM(SUBSTITUTE(IF(B3&lt;9,MID(F3,12,6),MID(F3,13,6)),",",""))</f>
        <v>2021</v>
      </c>
      <c r="E3" s="11">
        <f t="shared" si="1"/>
        <v>44488</v>
      </c>
      <c r="F3" s="3" t="s">
        <v>20</v>
      </c>
      <c r="G3" s="1" t="s">
        <v>21</v>
      </c>
      <c r="H3" s="1" t="s">
        <v>776</v>
      </c>
      <c r="I3" s="1" t="s">
        <v>665</v>
      </c>
      <c r="J3" s="18" t="str">
        <f>VLOOKUP(Table1[[#This Row],[ship_state]],Table2[#All],4,FALSE)</f>
        <v>Northeastern</v>
      </c>
      <c r="K3" s="1" t="s">
        <v>22</v>
      </c>
      <c r="L3" s="1" t="s">
        <v>15</v>
      </c>
      <c r="M3" s="1" t="s">
        <v>16</v>
      </c>
      <c r="N3" s="1" t="s">
        <v>23</v>
      </c>
      <c r="O3" s="1" t="s">
        <v>17</v>
      </c>
      <c r="P3" s="1" t="s">
        <v>18</v>
      </c>
      <c r="Q3" s="3">
        <v>60.18</v>
      </c>
    </row>
    <row r="4" spans="1:20" ht="14.25" customHeight="1" x14ac:dyDescent="0.3">
      <c r="A4" s="1" t="s">
        <v>24</v>
      </c>
      <c r="B4" s="8">
        <f t="shared" si="2"/>
        <v>28</v>
      </c>
      <c r="C4" s="9" t="str">
        <f t="shared" si="0"/>
        <v>Nov</v>
      </c>
      <c r="D4" s="10" t="str">
        <f t="shared" si="3"/>
        <v>2021</v>
      </c>
      <c r="E4" s="11">
        <f t="shared" si="1"/>
        <v>44528</v>
      </c>
      <c r="F4" s="1" t="s">
        <v>25</v>
      </c>
      <c r="G4" s="1" t="s">
        <v>26</v>
      </c>
      <c r="H4" s="1" t="s">
        <v>776</v>
      </c>
      <c r="I4" s="1" t="s">
        <v>665</v>
      </c>
      <c r="J4" s="18" t="str">
        <f>VLOOKUP(Table1[[#This Row],[ship_state]],Table2[#All],4,FALSE)</f>
        <v>Northeastern</v>
      </c>
      <c r="K4" s="1" t="s">
        <v>22</v>
      </c>
      <c r="L4" s="1" t="s">
        <v>15</v>
      </c>
      <c r="M4" s="1" t="s">
        <v>16</v>
      </c>
      <c r="N4" s="1" t="s">
        <v>23</v>
      </c>
      <c r="O4" s="1" t="s">
        <v>17</v>
      </c>
      <c r="P4" s="1" t="s">
        <v>18</v>
      </c>
      <c r="Q4" s="3">
        <v>60.18</v>
      </c>
    </row>
    <row r="5" spans="1:20" ht="14.25" customHeight="1" x14ac:dyDescent="0.3">
      <c r="A5" s="1" t="s">
        <v>27</v>
      </c>
      <c r="B5" s="8">
        <f t="shared" si="2"/>
        <v>28</v>
      </c>
      <c r="C5" s="9" t="str">
        <f t="shared" si="0"/>
        <v>Jul</v>
      </c>
      <c r="D5" s="10" t="str">
        <f t="shared" si="3"/>
        <v>2021</v>
      </c>
      <c r="E5" s="11">
        <f t="shared" si="1"/>
        <v>44405</v>
      </c>
      <c r="F5" s="1" t="s">
        <v>28</v>
      </c>
      <c r="G5" s="1" t="s">
        <v>29</v>
      </c>
      <c r="H5" s="1" t="s">
        <v>777</v>
      </c>
      <c r="I5" s="1" t="s">
        <v>653</v>
      </c>
      <c r="J5" s="18" t="str">
        <f>VLOOKUP(Table1[[#This Row],[ship_state]],Table2[#All],4,FALSE)</f>
        <v>Southern</v>
      </c>
      <c r="K5" s="1" t="s">
        <v>30</v>
      </c>
      <c r="L5" s="1" t="s">
        <v>15</v>
      </c>
      <c r="M5" s="1" t="s">
        <v>17</v>
      </c>
      <c r="N5" s="1" t="s">
        <v>17</v>
      </c>
      <c r="O5" s="1" t="s">
        <v>31</v>
      </c>
      <c r="P5" s="1" t="s">
        <v>18</v>
      </c>
      <c r="Q5" s="3"/>
    </row>
    <row r="6" spans="1:20" ht="14.25" customHeight="1" x14ac:dyDescent="0.3">
      <c r="A6" s="1" t="s">
        <v>32</v>
      </c>
      <c r="B6" s="8">
        <f t="shared" si="2"/>
        <v>28</v>
      </c>
      <c r="C6" s="9" t="str">
        <f t="shared" si="0"/>
        <v>Sep</v>
      </c>
      <c r="D6" s="10" t="str">
        <f t="shared" si="3"/>
        <v>2021</v>
      </c>
      <c r="E6" s="11">
        <f t="shared" si="1"/>
        <v>44467</v>
      </c>
      <c r="F6" s="3" t="s">
        <v>33</v>
      </c>
      <c r="G6" s="1" t="s">
        <v>34</v>
      </c>
      <c r="H6" s="1" t="s">
        <v>763</v>
      </c>
      <c r="I6" s="1" t="s">
        <v>250</v>
      </c>
      <c r="J6" s="18" t="str">
        <f>VLOOKUP(Table1[[#This Row],[ship_state]],Table2[#All],4,FALSE)</f>
        <v>Western</v>
      </c>
      <c r="K6" s="1" t="s">
        <v>35</v>
      </c>
      <c r="L6" s="1" t="s">
        <v>15</v>
      </c>
      <c r="M6" s="1" t="s">
        <v>36</v>
      </c>
      <c r="N6" s="1" t="s">
        <v>37</v>
      </c>
      <c r="O6" s="1" t="s">
        <v>17</v>
      </c>
      <c r="P6" s="1" t="s">
        <v>18</v>
      </c>
      <c r="Q6" s="3">
        <v>84.96</v>
      </c>
    </row>
    <row r="7" spans="1:20" ht="14.25" customHeight="1" x14ac:dyDescent="0.3">
      <c r="A7" s="1" t="s">
        <v>38</v>
      </c>
      <c r="B7" s="8">
        <f t="shared" si="2"/>
        <v>17</v>
      </c>
      <c r="C7" s="9" t="str">
        <f t="shared" si="0"/>
        <v>Jun</v>
      </c>
      <c r="D7" s="10" t="str">
        <f t="shared" si="3"/>
        <v>2021</v>
      </c>
      <c r="E7" s="11">
        <f t="shared" si="1"/>
        <v>44364</v>
      </c>
      <c r="F7" s="1" t="s">
        <v>39</v>
      </c>
      <c r="G7" s="1" t="s">
        <v>40</v>
      </c>
      <c r="H7" s="1" t="s">
        <v>778</v>
      </c>
      <c r="I7" s="1" t="s">
        <v>661</v>
      </c>
      <c r="J7" s="18" t="str">
        <f>VLOOKUP(Table1[[#This Row],[ship_state]],Table2[#All],4,FALSE)</f>
        <v>Eastern</v>
      </c>
      <c r="K7" s="1" t="s">
        <v>41</v>
      </c>
      <c r="L7" s="1" t="s">
        <v>15</v>
      </c>
      <c r="M7" s="1" t="s">
        <v>42</v>
      </c>
      <c r="N7" s="1" t="s">
        <v>17</v>
      </c>
      <c r="O7" s="1" t="s">
        <v>17</v>
      </c>
      <c r="P7" s="1" t="s">
        <v>18</v>
      </c>
      <c r="Q7" s="3"/>
    </row>
    <row r="8" spans="1:20" ht="14.25" customHeight="1" x14ac:dyDescent="0.3">
      <c r="A8" s="1" t="s">
        <v>43</v>
      </c>
      <c r="B8" s="8">
        <f t="shared" si="2"/>
        <v>12</v>
      </c>
      <c r="C8" s="9" t="str">
        <f t="shared" si="0"/>
        <v>Aug</v>
      </c>
      <c r="D8" s="10" t="str">
        <f t="shared" si="3"/>
        <v>2021</v>
      </c>
      <c r="E8" s="11">
        <f t="shared" si="1"/>
        <v>44420</v>
      </c>
      <c r="F8" s="1" t="s">
        <v>44</v>
      </c>
      <c r="G8" s="1" t="s">
        <v>45</v>
      </c>
      <c r="H8" s="1" t="s">
        <v>779</v>
      </c>
      <c r="I8" s="1" t="s">
        <v>627</v>
      </c>
      <c r="J8" s="18" t="str">
        <f>VLOOKUP(Table1[[#This Row],[ship_state]],Table2[#All],4,FALSE)</f>
        <v>Northern</v>
      </c>
      <c r="K8" s="1" t="s">
        <v>46</v>
      </c>
      <c r="L8" s="1" t="s">
        <v>15</v>
      </c>
      <c r="M8" s="1" t="s">
        <v>17</v>
      </c>
      <c r="N8" s="1" t="s">
        <v>17</v>
      </c>
      <c r="O8" s="1" t="s">
        <v>31</v>
      </c>
      <c r="P8" s="1" t="s">
        <v>47</v>
      </c>
      <c r="Q8" s="3"/>
    </row>
    <row r="9" spans="1:20" ht="14.25" customHeight="1" x14ac:dyDescent="0.3">
      <c r="A9" s="1" t="s">
        <v>48</v>
      </c>
      <c r="B9" s="8">
        <f t="shared" si="2"/>
        <v>29</v>
      </c>
      <c r="C9" s="9" t="str">
        <f t="shared" si="0"/>
        <v>Sep</v>
      </c>
      <c r="D9" s="10" t="str">
        <f t="shared" si="3"/>
        <v>2021</v>
      </c>
      <c r="E9" s="11">
        <f t="shared" si="1"/>
        <v>44468</v>
      </c>
      <c r="F9" s="1" t="s">
        <v>49</v>
      </c>
      <c r="G9" s="1" t="s">
        <v>50</v>
      </c>
      <c r="H9" s="1" t="s">
        <v>780</v>
      </c>
      <c r="I9" s="1" t="s">
        <v>627</v>
      </c>
      <c r="J9" s="18" t="str">
        <f>VLOOKUP(Table1[[#This Row],[ship_state]],Table2[#All],4,FALSE)</f>
        <v>Northern</v>
      </c>
      <c r="K9" s="1" t="s">
        <v>51</v>
      </c>
      <c r="L9" s="1" t="s">
        <v>15</v>
      </c>
      <c r="M9" s="1" t="s">
        <v>52</v>
      </c>
      <c r="N9" s="1" t="s">
        <v>37</v>
      </c>
      <c r="O9" s="1" t="s">
        <v>31</v>
      </c>
      <c r="P9" s="1" t="s">
        <v>18</v>
      </c>
      <c r="Q9" s="3">
        <v>84.96</v>
      </c>
    </row>
    <row r="10" spans="1:20" ht="14.25" customHeight="1" x14ac:dyDescent="0.3">
      <c r="A10" s="1" t="s">
        <v>53</v>
      </c>
      <c r="B10" s="8">
        <f t="shared" si="2"/>
        <v>13</v>
      </c>
      <c r="C10" s="12" t="str">
        <f>IF(B10&lt;10,MID(F10,8,3),MID(F10,9,3))</f>
        <v>Nov</v>
      </c>
      <c r="D10" s="10" t="str">
        <f t="shared" si="3"/>
        <v>2021</v>
      </c>
      <c r="E10" s="11">
        <f t="shared" si="1"/>
        <v>44513</v>
      </c>
      <c r="F10" s="1" t="s">
        <v>54</v>
      </c>
      <c r="G10" s="1" t="s">
        <v>55</v>
      </c>
      <c r="H10" s="1" t="s">
        <v>781</v>
      </c>
      <c r="I10" s="1" t="s">
        <v>635</v>
      </c>
      <c r="J10" s="18" t="str">
        <f>VLOOKUP(Table1[[#This Row],[ship_state]],Table2[#All],4,FALSE)</f>
        <v>Southern</v>
      </c>
      <c r="K10" s="1" t="s">
        <v>56</v>
      </c>
      <c r="L10" s="1" t="s">
        <v>15</v>
      </c>
      <c r="M10" s="1" t="s">
        <v>52</v>
      </c>
      <c r="N10" s="1" t="s">
        <v>37</v>
      </c>
      <c r="O10" s="1" t="s">
        <v>17</v>
      </c>
      <c r="P10" s="1" t="s">
        <v>18</v>
      </c>
      <c r="Q10" s="3">
        <v>84.96</v>
      </c>
    </row>
    <row r="11" spans="1:20" ht="14.25" customHeight="1" x14ac:dyDescent="0.3">
      <c r="A11" s="1" t="s">
        <v>57</v>
      </c>
      <c r="B11" s="8">
        <f t="shared" si="2"/>
        <v>9</v>
      </c>
      <c r="C11" s="12" t="str">
        <f>IF(B11&lt;10,MID(F11,8,3),MID(F11,9,3))</f>
        <v>Aug</v>
      </c>
      <c r="D11" s="10" t="str">
        <f t="shared" si="3"/>
        <v>2021</v>
      </c>
      <c r="E11" s="11">
        <f t="shared" si="1"/>
        <v>44417</v>
      </c>
      <c r="F11" s="1" t="s">
        <v>58</v>
      </c>
      <c r="G11" s="1" t="s">
        <v>59</v>
      </c>
      <c r="H11" s="1" t="s">
        <v>761</v>
      </c>
      <c r="I11" s="1" t="s">
        <v>647</v>
      </c>
      <c r="J11" s="18" t="str">
        <f>VLOOKUP(Table1[[#This Row],[ship_state]],Table2[#All],4,FALSE)</f>
        <v>Central</v>
      </c>
      <c r="K11" s="1" t="s">
        <v>60</v>
      </c>
      <c r="L11" s="1" t="s">
        <v>15</v>
      </c>
      <c r="M11" s="1" t="s">
        <v>36</v>
      </c>
      <c r="N11" s="1" t="s">
        <v>17</v>
      </c>
      <c r="O11" s="1" t="s">
        <v>17</v>
      </c>
      <c r="P11" s="1" t="s">
        <v>18</v>
      </c>
      <c r="Q11" s="3"/>
    </row>
    <row r="12" spans="1:20" ht="14.25" customHeight="1" x14ac:dyDescent="0.3">
      <c r="A12" s="1" t="s">
        <v>61</v>
      </c>
      <c r="B12" s="8">
        <f t="shared" si="2"/>
        <v>4</v>
      </c>
      <c r="C12" s="12" t="str">
        <f t="shared" ref="C12:C75" si="4">IF(B12&lt;10,MID(F12,8,3),MID(F12,9,3))</f>
        <v>Sep</v>
      </c>
      <c r="D12" s="10" t="str">
        <f t="shared" si="3"/>
        <v>2021</v>
      </c>
      <c r="E12" s="11">
        <f t="shared" si="1"/>
        <v>44443</v>
      </c>
      <c r="F12" s="3" t="s">
        <v>62</v>
      </c>
      <c r="G12" s="1" t="s">
        <v>63</v>
      </c>
      <c r="H12" s="1" t="s">
        <v>782</v>
      </c>
      <c r="I12" s="1" t="s">
        <v>693</v>
      </c>
      <c r="J12" s="18" t="str">
        <f>VLOOKUP(Table1[[#This Row],[ship_state]],Table2[#All],4,FALSE)</f>
        <v>Northern</v>
      </c>
      <c r="K12" s="1" t="s">
        <v>14</v>
      </c>
      <c r="L12" s="1" t="s">
        <v>15</v>
      </c>
      <c r="M12" s="1" t="s">
        <v>16</v>
      </c>
      <c r="N12" s="1" t="s">
        <v>64</v>
      </c>
      <c r="O12" s="1" t="s">
        <v>17</v>
      </c>
      <c r="P12" s="1" t="s">
        <v>18</v>
      </c>
      <c r="Q12" s="3">
        <v>114.46</v>
      </c>
    </row>
    <row r="13" spans="1:20" ht="14.25" customHeight="1" x14ac:dyDescent="0.3">
      <c r="A13" s="1" t="s">
        <v>65</v>
      </c>
      <c r="B13" s="8">
        <f t="shared" si="2"/>
        <v>16</v>
      </c>
      <c r="C13" s="12" t="str">
        <f t="shared" si="4"/>
        <v>Nov</v>
      </c>
      <c r="D13" s="10" t="str">
        <f t="shared" si="3"/>
        <v>2021</v>
      </c>
      <c r="E13" s="11">
        <f t="shared" si="1"/>
        <v>44516</v>
      </c>
      <c r="F13" s="1" t="s">
        <v>66</v>
      </c>
      <c r="G13" s="1" t="s">
        <v>67</v>
      </c>
      <c r="H13" s="1" t="s">
        <v>783</v>
      </c>
      <c r="I13" s="1" t="s">
        <v>721</v>
      </c>
      <c r="J13" s="18" t="str">
        <f>VLOOKUP(Table1[[#This Row],[ship_state]],Table2[#All],4,FALSE)</f>
        <v>Northeastern</v>
      </c>
      <c r="K13" s="1" t="s">
        <v>22</v>
      </c>
      <c r="L13" s="1" t="s">
        <v>15</v>
      </c>
      <c r="M13" s="1" t="s">
        <v>16</v>
      </c>
      <c r="N13" s="1" t="s">
        <v>23</v>
      </c>
      <c r="O13" s="1" t="s">
        <v>17</v>
      </c>
      <c r="P13" s="1" t="s">
        <v>18</v>
      </c>
      <c r="Q13" s="3">
        <v>60.18</v>
      </c>
    </row>
    <row r="14" spans="1:20" ht="14.25" customHeight="1" x14ac:dyDescent="0.3">
      <c r="A14" s="1" t="s">
        <v>68</v>
      </c>
      <c r="B14" s="8">
        <f t="shared" si="2"/>
        <v>16</v>
      </c>
      <c r="C14" s="12" t="str">
        <f t="shared" si="4"/>
        <v>Oct</v>
      </c>
      <c r="D14" s="10" t="str">
        <f t="shared" si="3"/>
        <v>2021</v>
      </c>
      <c r="E14" s="11">
        <f t="shared" si="1"/>
        <v>44485</v>
      </c>
      <c r="F14" s="1" t="s">
        <v>69</v>
      </c>
      <c r="G14" s="1" t="s">
        <v>70</v>
      </c>
      <c r="H14" s="1" t="s">
        <v>784</v>
      </c>
      <c r="I14" s="1" t="s">
        <v>650</v>
      </c>
      <c r="J14" s="18" t="str">
        <f>VLOOKUP(Table1[[#This Row],[ship_state]],Table2[#All],4,FALSE)</f>
        <v>Southern</v>
      </c>
      <c r="K14" s="1" t="s">
        <v>71</v>
      </c>
      <c r="L14" s="1" t="s">
        <v>15</v>
      </c>
      <c r="M14" s="1" t="s">
        <v>16</v>
      </c>
      <c r="N14" s="1" t="s">
        <v>37</v>
      </c>
      <c r="O14" s="1" t="s">
        <v>31</v>
      </c>
      <c r="P14" s="1" t="s">
        <v>18</v>
      </c>
      <c r="Q14" s="3">
        <v>84.96</v>
      </c>
    </row>
    <row r="15" spans="1:20" ht="14.25" customHeight="1" x14ac:dyDescent="0.3">
      <c r="A15" s="1" t="s">
        <v>72</v>
      </c>
      <c r="B15" s="8">
        <f t="shared" si="2"/>
        <v>4</v>
      </c>
      <c r="C15" s="12" t="str">
        <f t="shared" si="4"/>
        <v>Oct</v>
      </c>
      <c r="D15" s="10" t="str">
        <f t="shared" si="3"/>
        <v>2021</v>
      </c>
      <c r="E15" s="11">
        <f t="shared" si="1"/>
        <v>44473</v>
      </c>
      <c r="F15" s="1" t="s">
        <v>73</v>
      </c>
      <c r="G15" s="1" t="s">
        <v>74</v>
      </c>
      <c r="H15" s="1" t="s">
        <v>766</v>
      </c>
      <c r="I15" s="1" t="s">
        <v>250</v>
      </c>
      <c r="J15" s="18" t="str">
        <f>VLOOKUP(Table1[[#This Row],[ship_state]],Table2[#All],4,FALSE)</f>
        <v>Western</v>
      </c>
      <c r="K15" s="1" t="s">
        <v>75</v>
      </c>
      <c r="L15" s="1" t="s">
        <v>15</v>
      </c>
      <c r="M15" s="1" t="s">
        <v>36</v>
      </c>
      <c r="N15" s="1" t="s">
        <v>37</v>
      </c>
      <c r="O15" s="1" t="s">
        <v>17</v>
      </c>
      <c r="P15" s="1" t="s">
        <v>18</v>
      </c>
      <c r="Q15" s="3">
        <v>84.96</v>
      </c>
    </row>
    <row r="16" spans="1:20" ht="14.25" customHeight="1" x14ac:dyDescent="0.3">
      <c r="A16" s="1" t="s">
        <v>76</v>
      </c>
      <c r="B16" s="8">
        <f t="shared" si="2"/>
        <v>14</v>
      </c>
      <c r="C16" s="12" t="str">
        <f t="shared" si="4"/>
        <v>Oct</v>
      </c>
      <c r="D16" s="10" t="str">
        <f t="shared" si="3"/>
        <v>2021</v>
      </c>
      <c r="E16" s="11">
        <f t="shared" si="1"/>
        <v>44483</v>
      </c>
      <c r="F16" s="1" t="s">
        <v>77</v>
      </c>
      <c r="G16" s="1" t="s">
        <v>78</v>
      </c>
      <c r="H16" s="1" t="s">
        <v>785</v>
      </c>
      <c r="I16" s="1" t="s">
        <v>250</v>
      </c>
      <c r="J16" s="18" t="str">
        <f>VLOOKUP(Table1[[#This Row],[ship_state]],Table2[#All],4,FALSE)</f>
        <v>Western</v>
      </c>
      <c r="K16" s="1" t="s">
        <v>79</v>
      </c>
      <c r="L16" s="1" t="s">
        <v>15</v>
      </c>
      <c r="M16" s="1" t="s">
        <v>17</v>
      </c>
      <c r="N16" s="1" t="s">
        <v>37</v>
      </c>
      <c r="O16" s="1" t="s">
        <v>31</v>
      </c>
      <c r="P16" s="1" t="s">
        <v>47</v>
      </c>
      <c r="Q16" s="3">
        <v>84.96</v>
      </c>
    </row>
    <row r="17" spans="1:17" ht="14.25" customHeight="1" x14ac:dyDescent="0.3">
      <c r="A17" s="1" t="s">
        <v>80</v>
      </c>
      <c r="B17" s="8">
        <f t="shared" si="2"/>
        <v>5</v>
      </c>
      <c r="C17" s="12" t="str">
        <f t="shared" si="4"/>
        <v>Sep</v>
      </c>
      <c r="D17" s="10" t="str">
        <f t="shared" si="3"/>
        <v>2021</v>
      </c>
      <c r="E17" s="11">
        <f t="shared" si="1"/>
        <v>44444</v>
      </c>
      <c r="F17" s="1" t="s">
        <v>81</v>
      </c>
      <c r="G17" s="1" t="s">
        <v>82</v>
      </c>
      <c r="H17" s="1" t="s">
        <v>769</v>
      </c>
      <c r="I17" s="1" t="s">
        <v>661</v>
      </c>
      <c r="J17" s="18" t="str">
        <f>VLOOKUP(Table1[[#This Row],[ship_state]],Table2[#All],4,FALSE)</f>
        <v>Eastern</v>
      </c>
      <c r="K17" s="1" t="s">
        <v>35</v>
      </c>
      <c r="L17" s="1" t="s">
        <v>15</v>
      </c>
      <c r="M17" s="1" t="s">
        <v>36</v>
      </c>
      <c r="N17" s="1" t="s">
        <v>83</v>
      </c>
      <c r="O17" s="1" t="s">
        <v>17</v>
      </c>
      <c r="P17" s="1" t="s">
        <v>18</v>
      </c>
      <c r="Q17" s="3">
        <v>62.54</v>
      </c>
    </row>
    <row r="18" spans="1:17" ht="14.25" customHeight="1" x14ac:dyDescent="0.3">
      <c r="A18" s="1" t="s">
        <v>84</v>
      </c>
      <c r="B18" s="8">
        <f t="shared" si="2"/>
        <v>25</v>
      </c>
      <c r="C18" s="12" t="str">
        <f t="shared" si="4"/>
        <v>Aug</v>
      </c>
      <c r="D18" s="10" t="str">
        <f t="shared" si="3"/>
        <v>2021</v>
      </c>
      <c r="E18" s="11">
        <f t="shared" si="1"/>
        <v>44433</v>
      </c>
      <c r="F18" s="1" t="s">
        <v>85</v>
      </c>
      <c r="G18" s="1" t="s">
        <v>86</v>
      </c>
      <c r="H18" s="1" t="s">
        <v>786</v>
      </c>
      <c r="I18" s="1" t="s">
        <v>635</v>
      </c>
      <c r="J18" s="18" t="str">
        <f>VLOOKUP(Table1[[#This Row],[ship_state]],Table2[#All],4,FALSE)</f>
        <v>Southern</v>
      </c>
      <c r="K18" s="1" t="s">
        <v>46</v>
      </c>
      <c r="L18" s="1" t="s">
        <v>15</v>
      </c>
      <c r="M18" s="1" t="s">
        <v>87</v>
      </c>
      <c r="N18" s="1" t="s">
        <v>88</v>
      </c>
      <c r="O18" s="1" t="s">
        <v>31</v>
      </c>
      <c r="P18" s="1" t="s">
        <v>18</v>
      </c>
      <c r="Q18" s="3">
        <v>81.42</v>
      </c>
    </row>
    <row r="19" spans="1:17" ht="14.25" customHeight="1" x14ac:dyDescent="0.3">
      <c r="A19" s="1" t="s">
        <v>89</v>
      </c>
      <c r="B19" s="8">
        <f t="shared" si="2"/>
        <v>27</v>
      </c>
      <c r="C19" s="12" t="str">
        <f t="shared" si="4"/>
        <v>Nov</v>
      </c>
      <c r="D19" s="10" t="str">
        <f t="shared" si="3"/>
        <v>2021</v>
      </c>
      <c r="E19" s="11">
        <f t="shared" si="1"/>
        <v>44527</v>
      </c>
      <c r="F19" s="3" t="s">
        <v>90</v>
      </c>
      <c r="G19" s="1" t="s">
        <v>91</v>
      </c>
      <c r="H19" s="1" t="s">
        <v>763</v>
      </c>
      <c r="I19" s="1" t="s">
        <v>250</v>
      </c>
      <c r="J19" s="18" t="str">
        <f>VLOOKUP(Table1[[#This Row],[ship_state]],Table2[#All],4,FALSE)</f>
        <v>Western</v>
      </c>
      <c r="K19" s="1" t="s">
        <v>92</v>
      </c>
      <c r="L19" s="1" t="s">
        <v>15</v>
      </c>
      <c r="M19" s="1" t="s">
        <v>16</v>
      </c>
      <c r="N19" s="1" t="s">
        <v>37</v>
      </c>
      <c r="O19" s="1" t="s">
        <v>17</v>
      </c>
      <c r="P19" s="1" t="s">
        <v>18</v>
      </c>
      <c r="Q19" s="3">
        <v>84.96</v>
      </c>
    </row>
    <row r="20" spans="1:17" ht="14.25" customHeight="1" x14ac:dyDescent="0.3">
      <c r="A20" s="1" t="s">
        <v>93</v>
      </c>
      <c r="B20" s="8">
        <f t="shared" si="2"/>
        <v>21</v>
      </c>
      <c r="C20" s="12" t="str">
        <f t="shared" si="4"/>
        <v>Nov</v>
      </c>
      <c r="D20" s="10" t="str">
        <f t="shared" si="3"/>
        <v>2021</v>
      </c>
      <c r="E20" s="11">
        <f t="shared" si="1"/>
        <v>44521</v>
      </c>
      <c r="F20" s="1" t="s">
        <v>94</v>
      </c>
      <c r="G20" s="1" t="s">
        <v>95</v>
      </c>
      <c r="H20" s="1" t="s">
        <v>787</v>
      </c>
      <c r="I20" s="1" t="s">
        <v>653</v>
      </c>
      <c r="J20" s="18" t="str">
        <f>VLOOKUP(Table1[[#This Row],[ship_state]],Table2[#All],4,FALSE)</f>
        <v>Southern</v>
      </c>
      <c r="K20" s="1" t="s">
        <v>96</v>
      </c>
      <c r="L20" s="1" t="s">
        <v>15</v>
      </c>
      <c r="M20" s="1" t="s">
        <v>52</v>
      </c>
      <c r="N20" s="1" t="s">
        <v>37</v>
      </c>
      <c r="O20" s="1" t="s">
        <v>17</v>
      </c>
      <c r="P20" s="1" t="s">
        <v>18</v>
      </c>
      <c r="Q20" s="3">
        <v>84.96</v>
      </c>
    </row>
    <row r="21" spans="1:17" ht="14.25" customHeight="1" x14ac:dyDescent="0.3">
      <c r="A21" s="1" t="s">
        <v>97</v>
      </c>
      <c r="B21" s="8">
        <f t="shared" si="2"/>
        <v>1</v>
      </c>
      <c r="C21" s="12" t="str">
        <f t="shared" si="4"/>
        <v>Oct</v>
      </c>
      <c r="D21" s="10" t="str">
        <f t="shared" si="3"/>
        <v>2021</v>
      </c>
      <c r="E21" s="11">
        <f t="shared" si="1"/>
        <v>44470</v>
      </c>
      <c r="F21" s="1" t="s">
        <v>98</v>
      </c>
      <c r="G21" s="1" t="s">
        <v>99</v>
      </c>
      <c r="H21" s="1" t="s">
        <v>763</v>
      </c>
      <c r="I21" s="1" t="s">
        <v>250</v>
      </c>
      <c r="J21" s="18" t="str">
        <f>VLOOKUP(Table1[[#This Row],[ship_state]],Table2[#All],4,FALSE)</f>
        <v>Western</v>
      </c>
      <c r="K21" s="1" t="s">
        <v>51</v>
      </c>
      <c r="L21" s="1" t="s">
        <v>15</v>
      </c>
      <c r="M21" s="1" t="s">
        <v>52</v>
      </c>
      <c r="N21" s="1" t="s">
        <v>37</v>
      </c>
      <c r="O21" s="1" t="s">
        <v>31</v>
      </c>
      <c r="P21" s="1" t="s">
        <v>18</v>
      </c>
      <c r="Q21" s="3">
        <v>84.96</v>
      </c>
    </row>
    <row r="22" spans="1:17" ht="14.25" customHeight="1" x14ac:dyDescent="0.3">
      <c r="A22" s="1" t="s">
        <v>100</v>
      </c>
      <c r="B22" s="8">
        <f t="shared" si="2"/>
        <v>10</v>
      </c>
      <c r="C22" s="12" t="str">
        <f t="shared" si="4"/>
        <v>Sep</v>
      </c>
      <c r="D22" s="10" t="str">
        <f t="shared" si="3"/>
        <v>2021</v>
      </c>
      <c r="E22" s="11">
        <f t="shared" si="1"/>
        <v>44449</v>
      </c>
      <c r="F22" s="1" t="s">
        <v>101</v>
      </c>
      <c r="G22" s="1" t="s">
        <v>102</v>
      </c>
      <c r="H22" s="1" t="s">
        <v>788</v>
      </c>
      <c r="I22" s="1" t="s">
        <v>250</v>
      </c>
      <c r="J22" s="18" t="str">
        <f>VLOOKUP(Table1[[#This Row],[ship_state]],Table2[#All],4,FALSE)</f>
        <v>Western</v>
      </c>
      <c r="K22" s="1" t="s">
        <v>103</v>
      </c>
      <c r="L22" s="1" t="s">
        <v>15</v>
      </c>
      <c r="M22" s="1" t="s">
        <v>52</v>
      </c>
      <c r="N22" s="1" t="s">
        <v>37</v>
      </c>
      <c r="O22" s="1"/>
      <c r="P22" s="1" t="s">
        <v>18</v>
      </c>
      <c r="Q22" s="3">
        <v>84.96</v>
      </c>
    </row>
    <row r="23" spans="1:17" ht="14.25" customHeight="1" x14ac:dyDescent="0.3">
      <c r="A23" s="1" t="s">
        <v>104</v>
      </c>
      <c r="B23" s="8">
        <f t="shared" si="2"/>
        <v>10</v>
      </c>
      <c r="C23" s="12" t="str">
        <f t="shared" si="4"/>
        <v>Nov</v>
      </c>
      <c r="D23" s="10" t="str">
        <f t="shared" si="3"/>
        <v>2021</v>
      </c>
      <c r="E23" s="11">
        <f t="shared" si="1"/>
        <v>44510</v>
      </c>
      <c r="F23" s="1" t="s">
        <v>105</v>
      </c>
      <c r="G23" s="1" t="s">
        <v>106</v>
      </c>
      <c r="H23" s="1" t="s">
        <v>789</v>
      </c>
      <c r="I23" s="3" t="s">
        <v>137</v>
      </c>
      <c r="J23" s="17" t="str">
        <f>VLOOKUP(Table1[[#This Row],[ship_state]],Table2[#All],4,FALSE)</f>
        <v>Eastern</v>
      </c>
      <c r="K23" s="1" t="s">
        <v>22</v>
      </c>
      <c r="L23" s="1" t="s">
        <v>15</v>
      </c>
      <c r="M23" s="1" t="s">
        <v>16</v>
      </c>
      <c r="N23" s="1" t="s">
        <v>23</v>
      </c>
      <c r="O23" s="1" t="s">
        <v>17</v>
      </c>
      <c r="P23" s="1" t="s">
        <v>18</v>
      </c>
      <c r="Q23" s="3">
        <v>60.18</v>
      </c>
    </row>
    <row r="24" spans="1:17" ht="14.25" customHeight="1" x14ac:dyDescent="0.3">
      <c r="A24" s="1" t="s">
        <v>107</v>
      </c>
      <c r="B24" s="8">
        <f t="shared" si="2"/>
        <v>26</v>
      </c>
      <c r="C24" s="12" t="str">
        <f t="shared" si="4"/>
        <v>Nov</v>
      </c>
      <c r="D24" s="10" t="str">
        <f t="shared" si="3"/>
        <v>2021</v>
      </c>
      <c r="E24" s="11">
        <f t="shared" si="1"/>
        <v>44526</v>
      </c>
      <c r="F24" s="1" t="s">
        <v>108</v>
      </c>
      <c r="G24" s="1" t="s">
        <v>109</v>
      </c>
      <c r="H24" s="1" t="s">
        <v>790</v>
      </c>
      <c r="I24" s="1" t="s">
        <v>693</v>
      </c>
      <c r="J24" s="18" t="str">
        <f>VLOOKUP(Table1[[#This Row],[ship_state]],Table2[#All],4,FALSE)</f>
        <v>Northern</v>
      </c>
      <c r="K24" s="1" t="s">
        <v>22</v>
      </c>
      <c r="L24" s="1" t="s">
        <v>15</v>
      </c>
      <c r="M24" s="1" t="s">
        <v>17</v>
      </c>
      <c r="N24" s="1" t="s">
        <v>37</v>
      </c>
      <c r="O24" s="1" t="s">
        <v>17</v>
      </c>
      <c r="P24" s="1" t="s">
        <v>47</v>
      </c>
      <c r="Q24" s="3">
        <v>84.96</v>
      </c>
    </row>
    <row r="25" spans="1:17" ht="14.25" customHeight="1" x14ac:dyDescent="0.3">
      <c r="A25" s="1" t="s">
        <v>110</v>
      </c>
      <c r="B25" s="8">
        <f t="shared" si="2"/>
        <v>20</v>
      </c>
      <c r="C25" s="12" t="str">
        <f t="shared" si="4"/>
        <v>Oct</v>
      </c>
      <c r="D25" s="10" t="str">
        <f t="shared" si="3"/>
        <v>2021</v>
      </c>
      <c r="E25" s="11">
        <f t="shared" si="1"/>
        <v>44489</v>
      </c>
      <c r="F25" s="1" t="s">
        <v>111</v>
      </c>
      <c r="G25" s="1" t="s">
        <v>112</v>
      </c>
      <c r="H25" s="1" t="s">
        <v>781</v>
      </c>
      <c r="I25" s="1" t="s">
        <v>635</v>
      </c>
      <c r="J25" s="18" t="str">
        <f>VLOOKUP(Table1[[#This Row],[ship_state]],Table2[#All],4,FALSE)</f>
        <v>Southern</v>
      </c>
      <c r="K25" s="1" t="s">
        <v>103</v>
      </c>
      <c r="L25" s="1" t="s">
        <v>15</v>
      </c>
      <c r="M25" s="1" t="s">
        <v>52</v>
      </c>
      <c r="N25" s="1" t="s">
        <v>37</v>
      </c>
      <c r="O25" s="1" t="s">
        <v>17</v>
      </c>
      <c r="P25" s="1" t="s">
        <v>18</v>
      </c>
      <c r="Q25" s="3">
        <v>84.96</v>
      </c>
    </row>
    <row r="26" spans="1:17" ht="14.25" customHeight="1" x14ac:dyDescent="0.3">
      <c r="A26" s="1" t="s">
        <v>113</v>
      </c>
      <c r="B26" s="8">
        <f t="shared" si="2"/>
        <v>25</v>
      </c>
      <c r="C26" s="12" t="str">
        <f t="shared" si="4"/>
        <v>Jun</v>
      </c>
      <c r="D26" s="10" t="str">
        <f t="shared" si="3"/>
        <v>2021</v>
      </c>
      <c r="E26" s="11">
        <f t="shared" si="1"/>
        <v>44372</v>
      </c>
      <c r="F26" s="1" t="s">
        <v>114</v>
      </c>
      <c r="G26" s="1" t="s">
        <v>115</v>
      </c>
      <c r="H26" s="1" t="s">
        <v>763</v>
      </c>
      <c r="I26" s="1" t="s">
        <v>250</v>
      </c>
      <c r="J26" s="18" t="str">
        <f>VLOOKUP(Table1[[#This Row],[ship_state]],Table2[#All],4,FALSE)</f>
        <v>Western</v>
      </c>
      <c r="K26" s="1" t="s">
        <v>116</v>
      </c>
      <c r="L26" s="1" t="s">
        <v>15</v>
      </c>
      <c r="M26" s="1" t="s">
        <v>17</v>
      </c>
      <c r="N26" s="1" t="s">
        <v>17</v>
      </c>
      <c r="O26" s="1" t="s">
        <v>31</v>
      </c>
      <c r="P26" s="1" t="s">
        <v>47</v>
      </c>
      <c r="Q26" s="3"/>
    </row>
    <row r="27" spans="1:17" ht="14.25" customHeight="1" x14ac:dyDescent="0.3">
      <c r="A27" s="1" t="s">
        <v>117</v>
      </c>
      <c r="B27" s="8">
        <f t="shared" si="2"/>
        <v>6</v>
      </c>
      <c r="C27" s="12" t="str">
        <f t="shared" si="4"/>
        <v>Sep</v>
      </c>
      <c r="D27" s="10" t="str">
        <f t="shared" si="3"/>
        <v>2021</v>
      </c>
      <c r="E27" s="11">
        <f t="shared" si="1"/>
        <v>44445</v>
      </c>
      <c r="F27" s="1" t="s">
        <v>118</v>
      </c>
      <c r="G27" s="1" t="s">
        <v>119</v>
      </c>
      <c r="H27" s="1" t="s">
        <v>791</v>
      </c>
      <c r="I27" s="1" t="s">
        <v>137</v>
      </c>
      <c r="J27" s="18" t="str">
        <f>VLOOKUP(Table1[[#This Row],[ship_state]],Table2[#All],4,FALSE)</f>
        <v>Eastern</v>
      </c>
      <c r="K27" s="1" t="s">
        <v>46</v>
      </c>
      <c r="L27" s="1" t="s">
        <v>15</v>
      </c>
      <c r="M27" s="1" t="s">
        <v>87</v>
      </c>
      <c r="N27" s="1" t="s">
        <v>23</v>
      </c>
      <c r="O27" s="1" t="s">
        <v>31</v>
      </c>
      <c r="P27" s="1" t="s">
        <v>18</v>
      </c>
      <c r="Q27" s="3">
        <v>60.18</v>
      </c>
    </row>
    <row r="28" spans="1:17" ht="14.25" customHeight="1" x14ac:dyDescent="0.3">
      <c r="A28" s="1" t="s">
        <v>120</v>
      </c>
      <c r="B28" s="8">
        <f t="shared" si="2"/>
        <v>22</v>
      </c>
      <c r="C28" s="12" t="str">
        <f t="shared" si="4"/>
        <v>Jul</v>
      </c>
      <c r="D28" s="10" t="str">
        <f t="shared" si="3"/>
        <v>2021</v>
      </c>
      <c r="E28" s="11">
        <f t="shared" si="1"/>
        <v>44399</v>
      </c>
      <c r="F28" s="1" t="s">
        <v>121</v>
      </c>
      <c r="G28" s="1" t="s">
        <v>122</v>
      </c>
      <c r="H28" s="1" t="s">
        <v>772</v>
      </c>
      <c r="I28" s="1" t="s">
        <v>585</v>
      </c>
      <c r="J28" s="18" t="str">
        <f>VLOOKUP(Table1[[#This Row],[ship_state]],Table2[#All],4,FALSE)</f>
        <v>Southern</v>
      </c>
      <c r="K28" s="1" t="s">
        <v>30</v>
      </c>
      <c r="L28" s="1" t="s">
        <v>15</v>
      </c>
      <c r="M28" s="1" t="s">
        <v>123</v>
      </c>
      <c r="N28" s="1" t="s">
        <v>17</v>
      </c>
      <c r="O28" s="1" t="s">
        <v>17</v>
      </c>
      <c r="P28" s="1" t="s">
        <v>18</v>
      </c>
      <c r="Q28" s="3"/>
    </row>
    <row r="29" spans="1:17" ht="14.25" customHeight="1" x14ac:dyDescent="0.3">
      <c r="A29" s="1" t="s">
        <v>124</v>
      </c>
      <c r="B29" s="8">
        <f t="shared" si="2"/>
        <v>29</v>
      </c>
      <c r="C29" s="12" t="str">
        <f t="shared" si="4"/>
        <v>Oct</v>
      </c>
      <c r="D29" s="10" t="str">
        <f t="shared" si="3"/>
        <v>2021</v>
      </c>
      <c r="E29" s="11">
        <f t="shared" si="1"/>
        <v>44498</v>
      </c>
      <c r="F29" s="1" t="s">
        <v>125</v>
      </c>
      <c r="G29" s="1" t="s">
        <v>126</v>
      </c>
      <c r="H29" s="1" t="s">
        <v>792</v>
      </c>
      <c r="I29" s="1" t="s">
        <v>250</v>
      </c>
      <c r="J29" s="18" t="str">
        <f>VLOOKUP(Table1[[#This Row],[ship_state]],Table2[#All],4,FALSE)</f>
        <v>Western</v>
      </c>
      <c r="K29" s="1" t="s">
        <v>22</v>
      </c>
      <c r="L29" s="1" t="s">
        <v>15</v>
      </c>
      <c r="M29" s="1" t="s">
        <v>16</v>
      </c>
      <c r="N29" s="1" t="s">
        <v>37</v>
      </c>
      <c r="O29" s="1" t="s">
        <v>31</v>
      </c>
      <c r="P29" s="1" t="s">
        <v>18</v>
      </c>
      <c r="Q29" s="3">
        <v>84.96</v>
      </c>
    </row>
    <row r="30" spans="1:17" ht="14.25" customHeight="1" x14ac:dyDescent="0.3">
      <c r="A30" s="1" t="s">
        <v>127</v>
      </c>
      <c r="B30" s="8">
        <f t="shared" si="2"/>
        <v>20</v>
      </c>
      <c r="C30" s="12" t="str">
        <f t="shared" si="4"/>
        <v>Sep</v>
      </c>
      <c r="D30" s="10" t="str">
        <f t="shared" si="3"/>
        <v>2021</v>
      </c>
      <c r="E30" s="11">
        <f t="shared" si="1"/>
        <v>44459</v>
      </c>
      <c r="F30" s="1" t="s">
        <v>128</v>
      </c>
      <c r="G30" s="1" t="s">
        <v>129</v>
      </c>
      <c r="H30" s="1" t="s">
        <v>767</v>
      </c>
      <c r="I30" s="1" t="s">
        <v>730</v>
      </c>
      <c r="J30" s="18" t="str">
        <f>VLOOKUP(Table1[[#This Row],[ship_state]],Table2[#All],4,FALSE)</f>
        <v>Northern</v>
      </c>
      <c r="K30" s="1" t="s">
        <v>130</v>
      </c>
      <c r="L30" s="1" t="s">
        <v>15</v>
      </c>
      <c r="M30" s="1" t="s">
        <v>52</v>
      </c>
      <c r="N30" s="1" t="s">
        <v>37</v>
      </c>
      <c r="O30" s="1" t="s">
        <v>31</v>
      </c>
      <c r="P30" s="1" t="s">
        <v>18</v>
      </c>
      <c r="Q30" s="3">
        <v>84.96</v>
      </c>
    </row>
    <row r="31" spans="1:17" ht="14.25" customHeight="1" x14ac:dyDescent="0.3">
      <c r="A31" s="1" t="s">
        <v>131</v>
      </c>
      <c r="B31" s="8">
        <f t="shared" si="2"/>
        <v>4</v>
      </c>
      <c r="C31" s="12" t="str">
        <f t="shared" si="4"/>
        <v>Aug</v>
      </c>
      <c r="D31" s="10" t="str">
        <f t="shared" si="3"/>
        <v>2021</v>
      </c>
      <c r="E31" s="11">
        <f t="shared" si="1"/>
        <v>44412</v>
      </c>
      <c r="F31" s="1" t="s">
        <v>132</v>
      </c>
      <c r="G31" s="1" t="s">
        <v>133</v>
      </c>
      <c r="H31" s="1" t="s">
        <v>793</v>
      </c>
      <c r="I31" s="1" t="s">
        <v>728</v>
      </c>
      <c r="J31" s="18" t="str">
        <f>VLOOKUP(Table1[[#This Row],[ship_state]],Table2[#All],4,FALSE)</f>
        <v>Western</v>
      </c>
      <c r="K31" s="1" t="s">
        <v>22</v>
      </c>
      <c r="L31" s="1" t="s">
        <v>15</v>
      </c>
      <c r="M31" s="1" t="s">
        <v>16</v>
      </c>
      <c r="N31" s="1" t="s">
        <v>17</v>
      </c>
      <c r="O31" s="1" t="s">
        <v>17</v>
      </c>
      <c r="P31" s="1" t="s">
        <v>18</v>
      </c>
      <c r="Q31" s="3"/>
    </row>
    <row r="32" spans="1:17" ht="14.25" customHeight="1" x14ac:dyDescent="0.3">
      <c r="A32" s="1" t="s">
        <v>134</v>
      </c>
      <c r="B32" s="8">
        <f t="shared" si="2"/>
        <v>11</v>
      </c>
      <c r="C32" s="12" t="str">
        <f t="shared" si="4"/>
        <v>Oct</v>
      </c>
      <c r="D32" s="10" t="str">
        <f t="shared" si="3"/>
        <v>2021</v>
      </c>
      <c r="E32" s="11">
        <f t="shared" si="1"/>
        <v>44480</v>
      </c>
      <c r="F32" s="1" t="s">
        <v>135</v>
      </c>
      <c r="G32" s="1" t="s">
        <v>136</v>
      </c>
      <c r="H32" s="1" t="s">
        <v>762</v>
      </c>
      <c r="I32" s="1" t="s">
        <v>137</v>
      </c>
      <c r="J32" s="18" t="str">
        <f>VLOOKUP(Table1[[#This Row],[ship_state]],Table2[#All],4,FALSE)</f>
        <v>Eastern</v>
      </c>
      <c r="K32" s="1" t="s">
        <v>22</v>
      </c>
      <c r="L32" s="1" t="s">
        <v>15</v>
      </c>
      <c r="M32" s="1" t="s">
        <v>16</v>
      </c>
      <c r="N32" s="1" t="s">
        <v>23</v>
      </c>
      <c r="O32" s="1" t="s">
        <v>17</v>
      </c>
      <c r="P32" s="1" t="s">
        <v>18</v>
      </c>
      <c r="Q32" s="3">
        <v>60.18</v>
      </c>
    </row>
    <row r="33" spans="1:17" ht="14.25" customHeight="1" x14ac:dyDescent="0.3">
      <c r="A33" s="1" t="s">
        <v>138</v>
      </c>
      <c r="B33" s="8">
        <f t="shared" si="2"/>
        <v>16</v>
      </c>
      <c r="C33" s="12" t="str">
        <f t="shared" si="4"/>
        <v>Oct</v>
      </c>
      <c r="D33" s="10" t="str">
        <f t="shared" si="3"/>
        <v>2021</v>
      </c>
      <c r="E33" s="11">
        <f t="shared" si="1"/>
        <v>44485</v>
      </c>
      <c r="F33" s="1" t="s">
        <v>139</v>
      </c>
      <c r="G33" s="1" t="s">
        <v>140</v>
      </c>
      <c r="H33" s="1" t="s">
        <v>794</v>
      </c>
      <c r="I33" s="1" t="s">
        <v>647</v>
      </c>
      <c r="J33" s="18" t="str">
        <f>VLOOKUP(Table1[[#This Row],[ship_state]],Table2[#All],4,FALSE)</f>
        <v>Central</v>
      </c>
      <c r="K33" s="1" t="s">
        <v>141</v>
      </c>
      <c r="L33" s="1" t="s">
        <v>15</v>
      </c>
      <c r="M33" s="1" t="s">
        <v>52</v>
      </c>
      <c r="N33" s="1" t="s">
        <v>23</v>
      </c>
      <c r="O33" s="1" t="s">
        <v>17</v>
      </c>
      <c r="P33" s="1" t="s">
        <v>18</v>
      </c>
      <c r="Q33" s="3">
        <v>60.18</v>
      </c>
    </row>
    <row r="34" spans="1:17" ht="14.25" customHeight="1" x14ac:dyDescent="0.3">
      <c r="A34" s="1" t="s">
        <v>142</v>
      </c>
      <c r="B34" s="8">
        <f t="shared" si="2"/>
        <v>29</v>
      </c>
      <c r="C34" s="12" t="str">
        <f t="shared" si="4"/>
        <v>Oct</v>
      </c>
      <c r="D34" s="10" t="str">
        <f t="shared" si="3"/>
        <v>2021</v>
      </c>
      <c r="E34" s="11">
        <f t="shared" si="1"/>
        <v>44498</v>
      </c>
      <c r="F34" s="1" t="s">
        <v>143</v>
      </c>
      <c r="G34" s="1" t="s">
        <v>144</v>
      </c>
      <c r="H34" s="1" t="s">
        <v>787</v>
      </c>
      <c r="I34" s="1" t="s">
        <v>653</v>
      </c>
      <c r="J34" s="18" t="str">
        <f>VLOOKUP(Table1[[#This Row],[ship_state]],Table2[#All],4,FALSE)</f>
        <v>Southern</v>
      </c>
      <c r="K34" s="1" t="s">
        <v>22</v>
      </c>
      <c r="L34" s="1" t="s">
        <v>15</v>
      </c>
      <c r="M34" s="1" t="s">
        <v>16</v>
      </c>
      <c r="N34" s="1" t="s">
        <v>37</v>
      </c>
      <c r="O34" s="1" t="s">
        <v>31</v>
      </c>
      <c r="P34" s="1" t="s">
        <v>18</v>
      </c>
      <c r="Q34" s="3">
        <v>84.96</v>
      </c>
    </row>
    <row r="35" spans="1:17" ht="14.25" customHeight="1" x14ac:dyDescent="0.3">
      <c r="A35" s="1" t="s">
        <v>145</v>
      </c>
      <c r="B35" s="8">
        <f t="shared" si="2"/>
        <v>18</v>
      </c>
      <c r="C35" s="12" t="str">
        <f t="shared" si="4"/>
        <v>Sep</v>
      </c>
      <c r="D35" s="10" t="str">
        <f t="shared" si="3"/>
        <v>2021</v>
      </c>
      <c r="E35" s="11">
        <f t="shared" si="1"/>
        <v>44457</v>
      </c>
      <c r="F35" s="1" t="s">
        <v>146</v>
      </c>
      <c r="G35" s="1" t="s">
        <v>147</v>
      </c>
      <c r="H35" s="1" t="s">
        <v>781</v>
      </c>
      <c r="I35" s="1" t="s">
        <v>635</v>
      </c>
      <c r="J35" s="18" t="str">
        <f>VLOOKUP(Table1[[#This Row],[ship_state]],Table2[#All],4,FALSE)</f>
        <v>Southern</v>
      </c>
      <c r="K35" s="1" t="s">
        <v>22</v>
      </c>
      <c r="L35" s="1" t="s">
        <v>15</v>
      </c>
      <c r="M35" s="1" t="s">
        <v>16</v>
      </c>
      <c r="N35" s="1" t="s">
        <v>37</v>
      </c>
      <c r="O35" s="1" t="s">
        <v>17</v>
      </c>
      <c r="P35" s="1" t="s">
        <v>18</v>
      </c>
      <c r="Q35" s="3">
        <v>84.96</v>
      </c>
    </row>
    <row r="36" spans="1:17" ht="14.25" customHeight="1" x14ac:dyDescent="0.3">
      <c r="A36" s="1" t="s">
        <v>148</v>
      </c>
      <c r="B36" s="8">
        <f t="shared" si="2"/>
        <v>28</v>
      </c>
      <c r="C36" s="12" t="str">
        <f t="shared" si="4"/>
        <v>Oct</v>
      </c>
      <c r="D36" s="10" t="str">
        <f t="shared" si="3"/>
        <v>2021</v>
      </c>
      <c r="E36" s="11">
        <f t="shared" si="1"/>
        <v>44497</v>
      </c>
      <c r="F36" s="1" t="s">
        <v>149</v>
      </c>
      <c r="G36" s="1" t="s">
        <v>150</v>
      </c>
      <c r="H36" s="1" t="s">
        <v>769</v>
      </c>
      <c r="I36" s="1" t="s">
        <v>661</v>
      </c>
      <c r="J36" s="18" t="str">
        <f>VLOOKUP(Table1[[#This Row],[ship_state]],Table2[#All],4,FALSE)</f>
        <v>Eastern</v>
      </c>
      <c r="K36" s="1" t="s">
        <v>151</v>
      </c>
      <c r="L36" s="1" t="s">
        <v>15</v>
      </c>
      <c r="M36" s="1" t="s">
        <v>123</v>
      </c>
      <c r="N36" s="1" t="s">
        <v>152</v>
      </c>
      <c r="O36" s="1" t="s">
        <v>31</v>
      </c>
      <c r="P36" s="1" t="s">
        <v>18</v>
      </c>
      <c r="Q36" s="3">
        <v>47.2</v>
      </c>
    </row>
    <row r="37" spans="1:17" ht="14.25" customHeight="1" x14ac:dyDescent="0.3">
      <c r="A37" s="1" t="s">
        <v>153</v>
      </c>
      <c r="B37" s="8">
        <f t="shared" si="2"/>
        <v>7</v>
      </c>
      <c r="C37" s="12" t="str">
        <f t="shared" si="4"/>
        <v>Sep</v>
      </c>
      <c r="D37" s="10" t="str">
        <f t="shared" si="3"/>
        <v>2021</v>
      </c>
      <c r="E37" s="11">
        <f t="shared" si="1"/>
        <v>44446</v>
      </c>
      <c r="F37" s="1" t="s">
        <v>154</v>
      </c>
      <c r="G37" s="1" t="s">
        <v>155</v>
      </c>
      <c r="H37" s="1" t="s">
        <v>781</v>
      </c>
      <c r="I37" s="1" t="s">
        <v>635</v>
      </c>
      <c r="J37" s="18" t="str">
        <f>VLOOKUP(Table1[[#This Row],[ship_state]],Table2[#All],4,FALSE)</f>
        <v>Southern</v>
      </c>
      <c r="K37" s="1" t="s">
        <v>56</v>
      </c>
      <c r="L37" s="1" t="s">
        <v>15</v>
      </c>
      <c r="M37" s="1" t="s">
        <v>52</v>
      </c>
      <c r="N37" s="1" t="s">
        <v>37</v>
      </c>
      <c r="O37" s="1" t="s">
        <v>17</v>
      </c>
      <c r="P37" s="1" t="s">
        <v>18</v>
      </c>
      <c r="Q37" s="3">
        <v>84.96</v>
      </c>
    </row>
    <row r="38" spans="1:17" ht="14.25" customHeight="1" x14ac:dyDescent="0.3">
      <c r="A38" s="1" t="s">
        <v>156</v>
      </c>
      <c r="B38" s="8">
        <f t="shared" si="2"/>
        <v>2</v>
      </c>
      <c r="C38" s="12" t="str">
        <f t="shared" si="4"/>
        <v>Sep</v>
      </c>
      <c r="D38" s="10" t="str">
        <f t="shared" si="3"/>
        <v>2021</v>
      </c>
      <c r="E38" s="11">
        <f t="shared" si="1"/>
        <v>44441</v>
      </c>
      <c r="F38" s="1" t="s">
        <v>157</v>
      </c>
      <c r="G38" s="1" t="s">
        <v>158</v>
      </c>
      <c r="H38" s="1" t="s">
        <v>795</v>
      </c>
      <c r="I38" s="1" t="s">
        <v>650</v>
      </c>
      <c r="J38" s="18" t="str">
        <f>VLOOKUP(Table1[[#This Row],[ship_state]],Table2[#All],4,FALSE)</f>
        <v>Southern</v>
      </c>
      <c r="K38" s="1" t="s">
        <v>130</v>
      </c>
      <c r="L38" s="1" t="s">
        <v>15</v>
      </c>
      <c r="M38" s="1" t="s">
        <v>52</v>
      </c>
      <c r="N38" s="1" t="s">
        <v>37</v>
      </c>
      <c r="O38" s="1" t="s">
        <v>17</v>
      </c>
      <c r="P38" s="1" t="s">
        <v>18</v>
      </c>
      <c r="Q38" s="3">
        <v>84.96</v>
      </c>
    </row>
    <row r="39" spans="1:17" ht="14.25" customHeight="1" x14ac:dyDescent="0.3">
      <c r="A39" s="1" t="s">
        <v>159</v>
      </c>
      <c r="B39" s="8">
        <f t="shared" si="2"/>
        <v>18</v>
      </c>
      <c r="C39" s="12" t="str">
        <f t="shared" si="4"/>
        <v>Sep</v>
      </c>
      <c r="D39" s="10" t="str">
        <f t="shared" si="3"/>
        <v>2021</v>
      </c>
      <c r="E39" s="11">
        <f t="shared" si="1"/>
        <v>44457</v>
      </c>
      <c r="F39" s="1" t="s">
        <v>160</v>
      </c>
      <c r="G39" s="1" t="s">
        <v>161</v>
      </c>
      <c r="H39" s="1" t="s">
        <v>766</v>
      </c>
      <c r="I39" s="1" t="s">
        <v>250</v>
      </c>
      <c r="J39" s="18" t="str">
        <f>VLOOKUP(Table1[[#This Row],[ship_state]],Table2[#All],4,FALSE)</f>
        <v>Western</v>
      </c>
      <c r="K39" s="1" t="s">
        <v>162</v>
      </c>
      <c r="L39" s="1" t="s">
        <v>15</v>
      </c>
      <c r="M39" s="1" t="s">
        <v>16</v>
      </c>
      <c r="N39" s="1" t="s">
        <v>37</v>
      </c>
      <c r="O39" s="1" t="s">
        <v>17</v>
      </c>
      <c r="P39" s="1" t="s">
        <v>18</v>
      </c>
      <c r="Q39" s="3">
        <v>84.96</v>
      </c>
    </row>
    <row r="40" spans="1:17" ht="14.25" customHeight="1" x14ac:dyDescent="0.3">
      <c r="A40" s="1" t="s">
        <v>163</v>
      </c>
      <c r="B40" s="8">
        <f t="shared" si="2"/>
        <v>1</v>
      </c>
      <c r="C40" s="12" t="str">
        <f t="shared" si="4"/>
        <v>Nov</v>
      </c>
      <c r="D40" s="10" t="str">
        <f t="shared" si="3"/>
        <v>2021</v>
      </c>
      <c r="E40" s="11">
        <f t="shared" si="1"/>
        <v>44501</v>
      </c>
      <c r="F40" s="1" t="s">
        <v>164</v>
      </c>
      <c r="G40" s="1" t="s">
        <v>165</v>
      </c>
      <c r="H40" s="1" t="s">
        <v>796</v>
      </c>
      <c r="I40" s="3" t="s">
        <v>834</v>
      </c>
      <c r="J40" s="18" t="str">
        <f>VLOOKUP(Table1[[#This Row],[ship_state]],Table2[#All],4,FALSE)</f>
        <v>Northern</v>
      </c>
      <c r="K40" s="1" t="s">
        <v>130</v>
      </c>
      <c r="L40" s="1" t="s">
        <v>15</v>
      </c>
      <c r="M40" s="1" t="s">
        <v>52</v>
      </c>
      <c r="N40" s="1" t="s">
        <v>37</v>
      </c>
      <c r="O40" s="1" t="s">
        <v>31</v>
      </c>
      <c r="P40" s="1" t="s">
        <v>18</v>
      </c>
      <c r="Q40" s="3">
        <v>84.96</v>
      </c>
    </row>
    <row r="41" spans="1:17" ht="14.25" customHeight="1" x14ac:dyDescent="0.3">
      <c r="A41" s="1" t="s">
        <v>166</v>
      </c>
      <c r="B41" s="8">
        <f t="shared" si="2"/>
        <v>26</v>
      </c>
      <c r="C41" s="12" t="str">
        <f t="shared" si="4"/>
        <v>Nov</v>
      </c>
      <c r="D41" s="10" t="str">
        <f t="shared" si="3"/>
        <v>2021</v>
      </c>
      <c r="E41" s="11">
        <f t="shared" si="1"/>
        <v>44526</v>
      </c>
      <c r="F41" s="1" t="s">
        <v>167</v>
      </c>
      <c r="G41" s="1" t="s">
        <v>168</v>
      </c>
      <c r="H41" s="1" t="s">
        <v>767</v>
      </c>
      <c r="I41" s="1" t="s">
        <v>730</v>
      </c>
      <c r="J41" s="18" t="str">
        <f>VLOOKUP(Table1[[#This Row],[ship_state]],Table2[#All],4,FALSE)</f>
        <v>Northern</v>
      </c>
      <c r="K41" s="1" t="s">
        <v>169</v>
      </c>
      <c r="L41" s="1" t="s">
        <v>170</v>
      </c>
      <c r="M41" s="1" t="s">
        <v>17</v>
      </c>
      <c r="N41" s="1" t="s">
        <v>37</v>
      </c>
      <c r="O41" s="1" t="s">
        <v>17</v>
      </c>
      <c r="P41" s="1" t="s">
        <v>47</v>
      </c>
      <c r="Q41" s="3">
        <v>84.96</v>
      </c>
    </row>
    <row r="42" spans="1:17" ht="14.25" customHeight="1" x14ac:dyDescent="0.3">
      <c r="A42" s="1" t="s">
        <v>171</v>
      </c>
      <c r="B42" s="8">
        <f t="shared" si="2"/>
        <v>6</v>
      </c>
      <c r="C42" s="12" t="str">
        <f t="shared" si="4"/>
        <v>Sep</v>
      </c>
      <c r="D42" s="10" t="str">
        <f t="shared" si="3"/>
        <v>2021</v>
      </c>
      <c r="E42" s="11">
        <f t="shared" si="1"/>
        <v>44445</v>
      </c>
      <c r="F42" s="1" t="s">
        <v>172</v>
      </c>
      <c r="G42" s="1" t="s">
        <v>173</v>
      </c>
      <c r="H42" s="1" t="s">
        <v>787</v>
      </c>
      <c r="I42" s="1" t="s">
        <v>653</v>
      </c>
      <c r="J42" s="18" t="str">
        <f>VLOOKUP(Table1[[#This Row],[ship_state]],Table2[#All],4,FALSE)</f>
        <v>Southern</v>
      </c>
      <c r="K42" s="1" t="s">
        <v>174</v>
      </c>
      <c r="L42" s="1" t="s">
        <v>15</v>
      </c>
      <c r="M42" s="1" t="s">
        <v>175</v>
      </c>
      <c r="N42" s="1" t="s">
        <v>37</v>
      </c>
      <c r="O42" s="1" t="s">
        <v>17</v>
      </c>
      <c r="P42" s="1" t="s">
        <v>18</v>
      </c>
      <c r="Q42" s="3">
        <v>84.96</v>
      </c>
    </row>
    <row r="43" spans="1:17" ht="14.25" customHeight="1" x14ac:dyDescent="0.3">
      <c r="A43" s="1" t="s">
        <v>176</v>
      </c>
      <c r="B43" s="8">
        <f t="shared" si="2"/>
        <v>1</v>
      </c>
      <c r="C43" s="12" t="str">
        <f t="shared" si="4"/>
        <v>Oct</v>
      </c>
      <c r="D43" s="10" t="str">
        <f t="shared" si="3"/>
        <v>2021</v>
      </c>
      <c r="E43" s="11">
        <f t="shared" si="1"/>
        <v>44470</v>
      </c>
      <c r="F43" s="1" t="s">
        <v>177</v>
      </c>
      <c r="G43" s="1" t="s">
        <v>178</v>
      </c>
      <c r="H43" s="1" t="s">
        <v>797</v>
      </c>
      <c r="I43" s="1" t="s">
        <v>631</v>
      </c>
      <c r="J43" s="18" t="str">
        <f>VLOOKUP(Table1[[#This Row],[ship_state]],Table2[#All],4,FALSE)</f>
        <v>Western</v>
      </c>
      <c r="K43" s="1" t="s">
        <v>151</v>
      </c>
      <c r="L43" s="1" t="s">
        <v>15</v>
      </c>
      <c r="M43" s="1" t="s">
        <v>123</v>
      </c>
      <c r="N43" s="1" t="s">
        <v>37</v>
      </c>
      <c r="O43" s="1" t="s">
        <v>17</v>
      </c>
      <c r="P43" s="1" t="s">
        <v>18</v>
      </c>
      <c r="Q43" s="3">
        <v>84.96</v>
      </c>
    </row>
    <row r="44" spans="1:17" ht="14.25" customHeight="1" x14ac:dyDescent="0.3">
      <c r="A44" s="1" t="s">
        <v>179</v>
      </c>
      <c r="B44" s="8">
        <f t="shared" si="2"/>
        <v>4</v>
      </c>
      <c r="C44" s="12" t="str">
        <f t="shared" si="4"/>
        <v>Oct</v>
      </c>
      <c r="D44" s="10" t="str">
        <f t="shared" si="3"/>
        <v>2021</v>
      </c>
      <c r="E44" s="11">
        <f t="shared" si="1"/>
        <v>44473</v>
      </c>
      <c r="F44" s="1" t="s">
        <v>180</v>
      </c>
      <c r="G44" s="1" t="s">
        <v>181</v>
      </c>
      <c r="H44" s="1" t="s">
        <v>790</v>
      </c>
      <c r="I44" s="1" t="s">
        <v>693</v>
      </c>
      <c r="J44" s="18" t="str">
        <f>VLOOKUP(Table1[[#This Row],[ship_state]],Table2[#All],4,FALSE)</f>
        <v>Northern</v>
      </c>
      <c r="K44" s="1" t="s">
        <v>22</v>
      </c>
      <c r="L44" s="1" t="s">
        <v>15</v>
      </c>
      <c r="M44" s="1" t="s">
        <v>16</v>
      </c>
      <c r="N44" s="1" t="s">
        <v>37</v>
      </c>
      <c r="O44" s="1" t="s">
        <v>17</v>
      </c>
      <c r="P44" s="1" t="s">
        <v>18</v>
      </c>
      <c r="Q44" s="3">
        <v>84.96</v>
      </c>
    </row>
    <row r="45" spans="1:17" ht="14.25" customHeight="1" x14ac:dyDescent="0.3">
      <c r="A45" s="1" t="s">
        <v>182</v>
      </c>
      <c r="B45" s="8">
        <f t="shared" si="2"/>
        <v>31</v>
      </c>
      <c r="C45" s="12" t="str">
        <f t="shared" si="4"/>
        <v>Oct</v>
      </c>
      <c r="D45" s="10" t="str">
        <f t="shared" si="3"/>
        <v>2021</v>
      </c>
      <c r="E45" s="11">
        <f t="shared" si="1"/>
        <v>44500</v>
      </c>
      <c r="F45" s="1" t="s">
        <v>183</v>
      </c>
      <c r="G45" s="1" t="s">
        <v>184</v>
      </c>
      <c r="H45" s="1" t="s">
        <v>769</v>
      </c>
      <c r="I45" s="1" t="s">
        <v>661</v>
      </c>
      <c r="J45" s="18" t="str">
        <f>VLOOKUP(Table1[[#This Row],[ship_state]],Table2[#All],4,FALSE)</f>
        <v>Eastern</v>
      </c>
      <c r="K45" s="1" t="s">
        <v>51</v>
      </c>
      <c r="L45" s="1" t="s">
        <v>15</v>
      </c>
      <c r="M45" s="1" t="s">
        <v>17</v>
      </c>
      <c r="N45" s="1" t="s">
        <v>152</v>
      </c>
      <c r="O45" s="1" t="s">
        <v>17</v>
      </c>
      <c r="P45" s="1" t="s">
        <v>47</v>
      </c>
      <c r="Q45" s="3">
        <v>47.2</v>
      </c>
    </row>
    <row r="46" spans="1:17" ht="14.25" customHeight="1" x14ac:dyDescent="0.3">
      <c r="A46" s="1" t="s">
        <v>185</v>
      </c>
      <c r="B46" s="8">
        <f t="shared" si="2"/>
        <v>6</v>
      </c>
      <c r="C46" s="12" t="str">
        <f t="shared" si="4"/>
        <v>Aug</v>
      </c>
      <c r="D46" s="10" t="str">
        <f t="shared" si="3"/>
        <v>2021</v>
      </c>
      <c r="E46" s="11">
        <f t="shared" si="1"/>
        <v>44414</v>
      </c>
      <c r="F46" s="1" t="s">
        <v>186</v>
      </c>
      <c r="G46" s="1" t="s">
        <v>187</v>
      </c>
      <c r="H46" s="1" t="s">
        <v>763</v>
      </c>
      <c r="I46" s="1" t="s">
        <v>250</v>
      </c>
      <c r="J46" s="18" t="str">
        <f>VLOOKUP(Table1[[#This Row],[ship_state]],Table2[#All],4,FALSE)</f>
        <v>Western</v>
      </c>
      <c r="K46" s="1" t="s">
        <v>22</v>
      </c>
      <c r="L46" s="1" t="s">
        <v>15</v>
      </c>
      <c r="M46" s="1" t="s">
        <v>16</v>
      </c>
      <c r="N46" s="1" t="s">
        <v>17</v>
      </c>
      <c r="O46" s="1" t="s">
        <v>17</v>
      </c>
      <c r="P46" s="1" t="s">
        <v>18</v>
      </c>
      <c r="Q46" s="3"/>
    </row>
    <row r="47" spans="1:17" ht="14.25" customHeight="1" x14ac:dyDescent="0.3">
      <c r="A47" s="1" t="s">
        <v>188</v>
      </c>
      <c r="B47" s="8">
        <f t="shared" si="2"/>
        <v>31</v>
      </c>
      <c r="C47" s="12" t="str">
        <f t="shared" si="4"/>
        <v>Oct</v>
      </c>
      <c r="D47" s="10" t="str">
        <f t="shared" si="3"/>
        <v>2021</v>
      </c>
      <c r="E47" s="11">
        <f t="shared" si="1"/>
        <v>44500</v>
      </c>
      <c r="F47" s="1" t="s">
        <v>189</v>
      </c>
      <c r="G47" s="1" t="s">
        <v>190</v>
      </c>
      <c r="H47" s="1" t="s">
        <v>798</v>
      </c>
      <c r="I47" s="1" t="s">
        <v>674</v>
      </c>
      <c r="J47" s="18" t="str">
        <f>VLOOKUP(Table1[[#This Row],[ship_state]],Table2[#All],4,FALSE)</f>
        <v>Northeastern</v>
      </c>
      <c r="K47" s="1" t="s">
        <v>151</v>
      </c>
      <c r="L47" s="1" t="s">
        <v>15</v>
      </c>
      <c r="M47" s="1" t="s">
        <v>123</v>
      </c>
      <c r="N47" s="1" t="s">
        <v>23</v>
      </c>
      <c r="O47" s="1" t="s">
        <v>31</v>
      </c>
      <c r="P47" s="1" t="s">
        <v>18</v>
      </c>
      <c r="Q47" s="3">
        <v>60.18</v>
      </c>
    </row>
    <row r="48" spans="1:17" ht="14.25" customHeight="1" x14ac:dyDescent="0.3">
      <c r="A48" s="1" t="s">
        <v>191</v>
      </c>
      <c r="B48" s="8">
        <f t="shared" si="2"/>
        <v>13</v>
      </c>
      <c r="C48" s="12" t="str">
        <f t="shared" si="4"/>
        <v>Aug</v>
      </c>
      <c r="D48" s="10" t="str">
        <f t="shared" si="3"/>
        <v>2021</v>
      </c>
      <c r="E48" s="11">
        <f t="shared" si="1"/>
        <v>44421</v>
      </c>
      <c r="F48" s="1" t="s">
        <v>192</v>
      </c>
      <c r="G48" s="1" t="s">
        <v>193</v>
      </c>
      <c r="H48" s="1" t="s">
        <v>799</v>
      </c>
      <c r="I48" s="1" t="s">
        <v>674</v>
      </c>
      <c r="J48" s="18" t="str">
        <f>VLOOKUP(Table1[[#This Row],[ship_state]],Table2[#All],4,FALSE)</f>
        <v>Northeastern</v>
      </c>
      <c r="K48" s="1" t="s">
        <v>35</v>
      </c>
      <c r="L48" s="1" t="s">
        <v>15</v>
      </c>
      <c r="M48" s="1" t="s">
        <v>36</v>
      </c>
      <c r="N48" s="1" t="s">
        <v>17</v>
      </c>
      <c r="O48" s="1" t="s">
        <v>31</v>
      </c>
      <c r="P48" s="1" t="s">
        <v>18</v>
      </c>
      <c r="Q48" s="3"/>
    </row>
    <row r="49" spans="1:17" ht="14.25" customHeight="1" x14ac:dyDescent="0.3">
      <c r="A49" s="1" t="s">
        <v>194</v>
      </c>
      <c r="B49" s="8">
        <f t="shared" si="2"/>
        <v>5</v>
      </c>
      <c r="C49" s="12" t="str">
        <f t="shared" si="4"/>
        <v>Oct</v>
      </c>
      <c r="D49" s="10" t="str">
        <f t="shared" si="3"/>
        <v>2021</v>
      </c>
      <c r="E49" s="11">
        <f t="shared" si="1"/>
        <v>44474</v>
      </c>
      <c r="F49" s="1" t="s">
        <v>195</v>
      </c>
      <c r="G49" s="1" t="s">
        <v>196</v>
      </c>
      <c r="H49" s="1" t="s">
        <v>799</v>
      </c>
      <c r="I49" s="1" t="s">
        <v>674</v>
      </c>
      <c r="J49" s="18" t="str">
        <f>VLOOKUP(Table1[[#This Row],[ship_state]],Table2[#All],4,FALSE)</f>
        <v>Northeastern</v>
      </c>
      <c r="K49" s="1" t="s">
        <v>197</v>
      </c>
      <c r="L49" s="1" t="s">
        <v>15</v>
      </c>
      <c r="M49" s="1" t="s">
        <v>17</v>
      </c>
      <c r="N49" s="1" t="s">
        <v>23</v>
      </c>
      <c r="O49" s="1" t="s">
        <v>31</v>
      </c>
      <c r="P49" s="1" t="s">
        <v>47</v>
      </c>
      <c r="Q49" s="3">
        <v>60.18</v>
      </c>
    </row>
    <row r="50" spans="1:17" ht="14.25" customHeight="1" x14ac:dyDescent="0.3">
      <c r="A50" s="1" t="s">
        <v>198</v>
      </c>
      <c r="B50" s="8">
        <f t="shared" si="2"/>
        <v>16</v>
      </c>
      <c r="C50" s="12" t="str">
        <f t="shared" si="4"/>
        <v>Aug</v>
      </c>
      <c r="D50" s="10" t="str">
        <f t="shared" si="3"/>
        <v>2021</v>
      </c>
      <c r="E50" s="11">
        <f t="shared" si="1"/>
        <v>44424</v>
      </c>
      <c r="F50" s="1" t="s">
        <v>199</v>
      </c>
      <c r="G50" s="1" t="s">
        <v>200</v>
      </c>
      <c r="H50" s="1" t="s">
        <v>764</v>
      </c>
      <c r="I50" s="1" t="s">
        <v>701</v>
      </c>
      <c r="J50" s="18" t="str">
        <f>VLOOKUP(Table1[[#This Row],[ship_state]],Table2[#All],4,FALSE)</f>
        <v>Southern</v>
      </c>
      <c r="K50" s="1" t="s">
        <v>60</v>
      </c>
      <c r="L50" s="1" t="s">
        <v>15</v>
      </c>
      <c r="M50" s="1" t="s">
        <v>36</v>
      </c>
      <c r="N50" s="1" t="s">
        <v>17</v>
      </c>
      <c r="O50" s="1" t="s">
        <v>31</v>
      </c>
      <c r="P50" s="1" t="s">
        <v>18</v>
      </c>
      <c r="Q50" s="3"/>
    </row>
    <row r="51" spans="1:17" ht="14.25" customHeight="1" x14ac:dyDescent="0.3">
      <c r="A51" s="1" t="s">
        <v>201</v>
      </c>
      <c r="B51" s="8">
        <f t="shared" si="2"/>
        <v>5</v>
      </c>
      <c r="C51" s="12" t="str">
        <f t="shared" si="4"/>
        <v>Sep</v>
      </c>
      <c r="D51" s="10" t="str">
        <f t="shared" si="3"/>
        <v>2021</v>
      </c>
      <c r="E51" s="11">
        <f t="shared" si="1"/>
        <v>44444</v>
      </c>
      <c r="F51" s="1" t="s">
        <v>202</v>
      </c>
      <c r="G51" s="1" t="s">
        <v>203</v>
      </c>
      <c r="H51" s="1" t="s">
        <v>787</v>
      </c>
      <c r="I51" s="1" t="s">
        <v>653</v>
      </c>
      <c r="J51" s="18" t="str">
        <f>VLOOKUP(Table1[[#This Row],[ship_state]],Table2[#All],4,FALSE)</f>
        <v>Southern</v>
      </c>
      <c r="K51" s="1" t="s">
        <v>46</v>
      </c>
      <c r="L51" s="1" t="s">
        <v>15</v>
      </c>
      <c r="M51" s="1" t="s">
        <v>87</v>
      </c>
      <c r="N51" s="1" t="s">
        <v>37</v>
      </c>
      <c r="O51" s="1" t="s">
        <v>17</v>
      </c>
      <c r="P51" s="1" t="s">
        <v>18</v>
      </c>
      <c r="Q51" s="3">
        <v>84.96</v>
      </c>
    </row>
    <row r="52" spans="1:17" ht="14.25" customHeight="1" x14ac:dyDescent="0.3">
      <c r="A52" s="1" t="s">
        <v>204</v>
      </c>
      <c r="B52" s="8">
        <f t="shared" si="2"/>
        <v>13</v>
      </c>
      <c r="C52" s="12" t="str">
        <f t="shared" si="4"/>
        <v>Nov</v>
      </c>
      <c r="D52" s="10" t="str">
        <f t="shared" si="3"/>
        <v>2021</v>
      </c>
      <c r="E52" s="11">
        <f t="shared" si="1"/>
        <v>44513</v>
      </c>
      <c r="F52" s="1" t="s">
        <v>205</v>
      </c>
      <c r="G52" s="1" t="s">
        <v>206</v>
      </c>
      <c r="H52" s="1" t="s">
        <v>800</v>
      </c>
      <c r="I52" s="1" t="s">
        <v>650</v>
      </c>
      <c r="J52" s="18" t="str">
        <f>VLOOKUP(Table1[[#This Row],[ship_state]],Table2[#All],4,FALSE)</f>
        <v>Southern</v>
      </c>
      <c r="K52" s="1" t="s">
        <v>207</v>
      </c>
      <c r="L52" s="1" t="s">
        <v>15</v>
      </c>
      <c r="M52" s="1" t="s">
        <v>16</v>
      </c>
      <c r="N52" s="1" t="s">
        <v>37</v>
      </c>
      <c r="O52" s="1" t="s">
        <v>31</v>
      </c>
      <c r="P52" s="1" t="s">
        <v>18</v>
      </c>
      <c r="Q52" s="3">
        <v>84.96</v>
      </c>
    </row>
    <row r="53" spans="1:17" ht="14.25" customHeight="1" x14ac:dyDescent="0.3">
      <c r="A53" s="1" t="s">
        <v>208</v>
      </c>
      <c r="B53" s="8">
        <f t="shared" si="2"/>
        <v>24</v>
      </c>
      <c r="C53" s="12" t="str">
        <f t="shared" si="4"/>
        <v>Aug</v>
      </c>
      <c r="D53" s="10" t="str">
        <f t="shared" si="3"/>
        <v>2021</v>
      </c>
      <c r="E53" s="11">
        <f t="shared" si="1"/>
        <v>44432</v>
      </c>
      <c r="F53" s="1" t="s">
        <v>209</v>
      </c>
      <c r="G53" s="1" t="s">
        <v>210</v>
      </c>
      <c r="H53" s="1" t="s">
        <v>763</v>
      </c>
      <c r="I53" s="1" t="s">
        <v>250</v>
      </c>
      <c r="J53" s="18" t="str">
        <f>VLOOKUP(Table1[[#This Row],[ship_state]],Table2[#All],4,FALSE)</f>
        <v>Western</v>
      </c>
      <c r="K53" s="1" t="s">
        <v>211</v>
      </c>
      <c r="L53" s="1" t="s">
        <v>15</v>
      </c>
      <c r="M53" s="1" t="s">
        <v>52</v>
      </c>
      <c r="N53" s="1" t="s">
        <v>17</v>
      </c>
      <c r="O53" s="1" t="s">
        <v>17</v>
      </c>
      <c r="P53" s="1" t="s">
        <v>18</v>
      </c>
      <c r="Q53" s="3"/>
    </row>
    <row r="54" spans="1:17" ht="14.25" customHeight="1" x14ac:dyDescent="0.3">
      <c r="A54" s="1" t="s">
        <v>212</v>
      </c>
      <c r="B54" s="8">
        <f t="shared" si="2"/>
        <v>16</v>
      </c>
      <c r="C54" s="12" t="str">
        <f t="shared" si="4"/>
        <v>Jun</v>
      </c>
      <c r="D54" s="10" t="str">
        <f t="shared" si="3"/>
        <v>2021</v>
      </c>
      <c r="E54" s="11">
        <f t="shared" si="1"/>
        <v>44363</v>
      </c>
      <c r="F54" s="1" t="s">
        <v>213</v>
      </c>
      <c r="G54" s="1" t="s">
        <v>214</v>
      </c>
      <c r="H54" s="1" t="s">
        <v>801</v>
      </c>
      <c r="I54" s="1" t="s">
        <v>653</v>
      </c>
      <c r="J54" s="18" t="str">
        <f>VLOOKUP(Table1[[#This Row],[ship_state]],Table2[#All],4,FALSE)</f>
        <v>Southern</v>
      </c>
      <c r="K54" s="1" t="s">
        <v>215</v>
      </c>
      <c r="L54" s="1" t="s">
        <v>15</v>
      </c>
      <c r="M54" s="1" t="s">
        <v>216</v>
      </c>
      <c r="N54" s="1" t="s">
        <v>17</v>
      </c>
      <c r="O54" s="1" t="s">
        <v>31</v>
      </c>
      <c r="P54" s="1" t="s">
        <v>18</v>
      </c>
      <c r="Q54" s="3"/>
    </row>
    <row r="55" spans="1:17" ht="14.25" customHeight="1" x14ac:dyDescent="0.3">
      <c r="A55" s="1" t="s">
        <v>217</v>
      </c>
      <c r="B55" s="8">
        <f t="shared" si="2"/>
        <v>22</v>
      </c>
      <c r="C55" s="12" t="str">
        <f t="shared" si="4"/>
        <v>Oct</v>
      </c>
      <c r="D55" s="10" t="str">
        <f t="shared" si="3"/>
        <v>2021</v>
      </c>
      <c r="E55" s="11">
        <f t="shared" si="1"/>
        <v>44491</v>
      </c>
      <c r="F55" s="1" t="s">
        <v>218</v>
      </c>
      <c r="G55" s="1" t="s">
        <v>219</v>
      </c>
      <c r="H55" s="1" t="s">
        <v>763</v>
      </c>
      <c r="I55" s="1" t="s">
        <v>250</v>
      </c>
      <c r="J55" s="18" t="str">
        <f>VLOOKUP(Table1[[#This Row],[ship_state]],Table2[#All],4,FALSE)</f>
        <v>Western</v>
      </c>
      <c r="K55" s="1" t="s">
        <v>22</v>
      </c>
      <c r="L55" s="1" t="s">
        <v>15</v>
      </c>
      <c r="M55" s="1" t="s">
        <v>16</v>
      </c>
      <c r="N55" s="1" t="s">
        <v>37</v>
      </c>
      <c r="O55" s="1" t="s">
        <v>31</v>
      </c>
      <c r="P55" s="1" t="s">
        <v>18</v>
      </c>
      <c r="Q55" s="3">
        <v>84.96</v>
      </c>
    </row>
    <row r="56" spans="1:17" ht="14.25" customHeight="1" x14ac:dyDescent="0.3">
      <c r="A56" s="1" t="s">
        <v>220</v>
      </c>
      <c r="B56" s="8">
        <f t="shared" si="2"/>
        <v>26</v>
      </c>
      <c r="C56" s="12" t="str">
        <f t="shared" si="4"/>
        <v>Oct</v>
      </c>
      <c r="D56" s="10" t="str">
        <f t="shared" si="3"/>
        <v>2021</v>
      </c>
      <c r="E56" s="11">
        <f t="shared" si="1"/>
        <v>44495</v>
      </c>
      <c r="F56" s="1" t="s">
        <v>221</v>
      </c>
      <c r="G56" s="1" t="s">
        <v>222</v>
      </c>
      <c r="H56" s="1" t="s">
        <v>769</v>
      </c>
      <c r="I56" s="1" t="s">
        <v>661</v>
      </c>
      <c r="J56" s="18" t="str">
        <f>VLOOKUP(Table1[[#This Row],[ship_state]],Table2[#All],4,FALSE)</f>
        <v>Eastern</v>
      </c>
      <c r="K56" s="1" t="s">
        <v>223</v>
      </c>
      <c r="L56" s="1" t="s">
        <v>15</v>
      </c>
      <c r="M56" s="1" t="s">
        <v>175</v>
      </c>
      <c r="N56" s="1" t="s">
        <v>152</v>
      </c>
      <c r="O56" s="1" t="s">
        <v>17</v>
      </c>
      <c r="P56" s="1" t="s">
        <v>18</v>
      </c>
      <c r="Q56" s="3">
        <v>47.2</v>
      </c>
    </row>
    <row r="57" spans="1:17" ht="14.25" customHeight="1" x14ac:dyDescent="0.3">
      <c r="A57" s="1" t="s">
        <v>224</v>
      </c>
      <c r="B57" s="8">
        <f t="shared" si="2"/>
        <v>15</v>
      </c>
      <c r="C57" s="12" t="str">
        <f t="shared" si="4"/>
        <v>Oct</v>
      </c>
      <c r="D57" s="10" t="str">
        <f t="shared" si="3"/>
        <v>2021</v>
      </c>
      <c r="E57" s="11">
        <f t="shared" si="1"/>
        <v>44484</v>
      </c>
      <c r="F57" s="1" t="s">
        <v>225</v>
      </c>
      <c r="G57" s="1" t="s">
        <v>226</v>
      </c>
      <c r="H57" s="1" t="s">
        <v>769</v>
      </c>
      <c r="I57" s="1" t="s">
        <v>661</v>
      </c>
      <c r="J57" s="18" t="str">
        <f>VLOOKUP(Table1[[#This Row],[ship_state]],Table2[#All],4,FALSE)</f>
        <v>Eastern</v>
      </c>
      <c r="K57" s="1" t="s">
        <v>130</v>
      </c>
      <c r="L57" s="1" t="s">
        <v>15</v>
      </c>
      <c r="M57" s="1" t="s">
        <v>52</v>
      </c>
      <c r="N57" s="1" t="s">
        <v>152</v>
      </c>
      <c r="O57" s="1" t="s">
        <v>17</v>
      </c>
      <c r="P57" s="1" t="s">
        <v>18</v>
      </c>
      <c r="Q57" s="3">
        <v>47.2</v>
      </c>
    </row>
    <row r="58" spans="1:17" ht="14.25" customHeight="1" x14ac:dyDescent="0.3">
      <c r="A58" s="1" t="s">
        <v>227</v>
      </c>
      <c r="B58" s="8">
        <f t="shared" si="2"/>
        <v>16</v>
      </c>
      <c r="C58" s="12" t="str">
        <f t="shared" si="4"/>
        <v>Jun</v>
      </c>
      <c r="D58" s="10" t="str">
        <f t="shared" si="3"/>
        <v>2021</v>
      </c>
      <c r="E58" s="11">
        <f t="shared" si="1"/>
        <v>44363</v>
      </c>
      <c r="F58" s="1" t="s">
        <v>228</v>
      </c>
      <c r="G58" s="1" t="s">
        <v>229</v>
      </c>
      <c r="H58" s="1" t="s">
        <v>802</v>
      </c>
      <c r="I58" s="1" t="s">
        <v>250</v>
      </c>
      <c r="J58" s="18" t="str">
        <f>VLOOKUP(Table1[[#This Row],[ship_state]],Table2[#All],4,FALSE)</f>
        <v>Western</v>
      </c>
      <c r="K58" s="1" t="s">
        <v>230</v>
      </c>
      <c r="L58" s="1" t="s">
        <v>15</v>
      </c>
      <c r="M58" s="1" t="s">
        <v>216</v>
      </c>
      <c r="N58" s="1" t="s">
        <v>17</v>
      </c>
      <c r="O58" s="1" t="s">
        <v>17</v>
      </c>
      <c r="P58" s="1" t="s">
        <v>18</v>
      </c>
      <c r="Q58" s="3"/>
    </row>
    <row r="59" spans="1:17" ht="14.25" customHeight="1" x14ac:dyDescent="0.3">
      <c r="A59" s="1" t="s">
        <v>231</v>
      </c>
      <c r="B59" s="8">
        <f t="shared" si="2"/>
        <v>4</v>
      </c>
      <c r="C59" s="12" t="str">
        <f t="shared" si="4"/>
        <v>Nov</v>
      </c>
      <c r="D59" s="10" t="str">
        <f t="shared" si="3"/>
        <v>2021</v>
      </c>
      <c r="E59" s="11">
        <f t="shared" si="1"/>
        <v>44504</v>
      </c>
      <c r="F59" s="1" t="s">
        <v>232</v>
      </c>
      <c r="G59" s="1" t="s">
        <v>233</v>
      </c>
      <c r="H59" s="1" t="s">
        <v>763</v>
      </c>
      <c r="I59" s="1" t="s">
        <v>250</v>
      </c>
      <c r="J59" s="18" t="str">
        <f>VLOOKUP(Table1[[#This Row],[ship_state]],Table2[#All],4,FALSE)</f>
        <v>Western</v>
      </c>
      <c r="K59" s="1" t="s">
        <v>130</v>
      </c>
      <c r="L59" s="1" t="s">
        <v>15</v>
      </c>
      <c r="M59" s="1" t="s">
        <v>52</v>
      </c>
      <c r="N59" s="1" t="s">
        <v>37</v>
      </c>
      <c r="O59" s="1" t="s">
        <v>17</v>
      </c>
      <c r="P59" s="1" t="s">
        <v>18</v>
      </c>
      <c r="Q59" s="3">
        <v>84.96</v>
      </c>
    </row>
    <row r="60" spans="1:17" ht="14.25" customHeight="1" x14ac:dyDescent="0.3">
      <c r="A60" s="1" t="s">
        <v>234</v>
      </c>
      <c r="B60" s="8">
        <f t="shared" si="2"/>
        <v>11</v>
      </c>
      <c r="C60" s="12" t="str">
        <f t="shared" si="4"/>
        <v>Nov</v>
      </c>
      <c r="D60" s="10" t="str">
        <f t="shared" si="3"/>
        <v>2021</v>
      </c>
      <c r="E60" s="11">
        <f t="shared" si="1"/>
        <v>44511</v>
      </c>
      <c r="F60" s="1" t="s">
        <v>235</v>
      </c>
      <c r="G60" s="1" t="s">
        <v>236</v>
      </c>
      <c r="H60" s="1" t="s">
        <v>765</v>
      </c>
      <c r="I60" s="1" t="s">
        <v>631</v>
      </c>
      <c r="J60" s="18" t="str">
        <f>VLOOKUP(Table1[[#This Row],[ship_state]],Table2[#All],4,FALSE)</f>
        <v>Western</v>
      </c>
      <c r="K60" s="1" t="s">
        <v>237</v>
      </c>
      <c r="L60" s="1" t="s">
        <v>15</v>
      </c>
      <c r="M60" s="1" t="s">
        <v>238</v>
      </c>
      <c r="N60" s="1" t="s">
        <v>239</v>
      </c>
      <c r="O60" s="1" t="s">
        <v>31</v>
      </c>
      <c r="P60" s="1" t="s">
        <v>18</v>
      </c>
      <c r="Q60" s="3">
        <v>178.18</v>
      </c>
    </row>
    <row r="61" spans="1:17" ht="14.25" customHeight="1" x14ac:dyDescent="0.3">
      <c r="A61" s="1" t="s">
        <v>240</v>
      </c>
      <c r="B61" s="8">
        <f t="shared" si="2"/>
        <v>16</v>
      </c>
      <c r="C61" s="12" t="str">
        <f t="shared" si="4"/>
        <v>Jun</v>
      </c>
      <c r="D61" s="10" t="str">
        <f t="shared" si="3"/>
        <v>2021</v>
      </c>
      <c r="E61" s="11">
        <f t="shared" si="1"/>
        <v>44363</v>
      </c>
      <c r="F61" s="1" t="s">
        <v>241</v>
      </c>
      <c r="G61" s="1" t="s">
        <v>242</v>
      </c>
      <c r="H61" s="1" t="s">
        <v>803</v>
      </c>
      <c r="I61" s="1" t="s">
        <v>250</v>
      </c>
      <c r="J61" s="18" t="str">
        <f>VLOOKUP(Table1[[#This Row],[ship_state]],Table2[#All],4,FALSE)</f>
        <v>Western</v>
      </c>
      <c r="K61" s="1" t="s">
        <v>230</v>
      </c>
      <c r="L61" s="1" t="s">
        <v>15</v>
      </c>
      <c r="M61" s="1" t="s">
        <v>216</v>
      </c>
      <c r="N61" s="1" t="s">
        <v>17</v>
      </c>
      <c r="O61" s="1" t="s">
        <v>17</v>
      </c>
      <c r="P61" s="1" t="s">
        <v>18</v>
      </c>
      <c r="Q61" s="3"/>
    </row>
    <row r="62" spans="1:17" ht="14.25" customHeight="1" x14ac:dyDescent="0.3">
      <c r="A62" s="1" t="s">
        <v>243</v>
      </c>
      <c r="B62" s="8">
        <f t="shared" si="2"/>
        <v>13</v>
      </c>
      <c r="C62" s="12" t="str">
        <f t="shared" si="4"/>
        <v>Jun</v>
      </c>
      <c r="D62" s="10" t="str">
        <f t="shared" si="3"/>
        <v>2021</v>
      </c>
      <c r="E62" s="11">
        <f t="shared" si="1"/>
        <v>44360</v>
      </c>
      <c r="F62" s="1" t="s">
        <v>244</v>
      </c>
      <c r="G62" s="1" t="s">
        <v>245</v>
      </c>
      <c r="H62" s="1" t="s">
        <v>804</v>
      </c>
      <c r="I62" s="1" t="s">
        <v>650</v>
      </c>
      <c r="J62" s="18" t="str">
        <f>VLOOKUP(Table1[[#This Row],[ship_state]],Table2[#All],4,FALSE)</f>
        <v>Southern</v>
      </c>
      <c r="K62" s="1" t="s">
        <v>246</v>
      </c>
      <c r="L62" s="1" t="s">
        <v>15</v>
      </c>
      <c r="M62" s="1" t="s">
        <v>216</v>
      </c>
      <c r="N62" s="1" t="s">
        <v>17</v>
      </c>
      <c r="O62" s="1" t="s">
        <v>17</v>
      </c>
      <c r="P62" s="1" t="s">
        <v>18</v>
      </c>
      <c r="Q62" s="3"/>
    </row>
    <row r="63" spans="1:17" ht="14.25" customHeight="1" x14ac:dyDescent="0.3">
      <c r="A63" s="1" t="s">
        <v>247</v>
      </c>
      <c r="B63" s="8">
        <f t="shared" si="2"/>
        <v>29</v>
      </c>
      <c r="C63" s="12" t="str">
        <f t="shared" si="4"/>
        <v>Nov</v>
      </c>
      <c r="D63" s="10" t="str">
        <f t="shared" si="3"/>
        <v>2021</v>
      </c>
      <c r="E63" s="11">
        <f t="shared" si="1"/>
        <v>44529</v>
      </c>
      <c r="F63" s="1" t="s">
        <v>248</v>
      </c>
      <c r="G63" s="1" t="s">
        <v>249</v>
      </c>
      <c r="H63" s="1" t="s">
        <v>766</v>
      </c>
      <c r="I63" s="1" t="s">
        <v>250</v>
      </c>
      <c r="J63" s="18" t="str">
        <f>VLOOKUP(Table1[[#This Row],[ship_state]],Table2[#All],4,FALSE)</f>
        <v>Western</v>
      </c>
      <c r="K63" s="1" t="s">
        <v>130</v>
      </c>
      <c r="L63" s="1" t="s">
        <v>15</v>
      </c>
      <c r="M63" s="1" t="s">
        <v>52</v>
      </c>
      <c r="N63" s="1" t="s">
        <v>37</v>
      </c>
      <c r="O63" s="1" t="s">
        <v>17</v>
      </c>
      <c r="P63" s="1" t="s">
        <v>18</v>
      </c>
      <c r="Q63" s="3">
        <v>84.96</v>
      </c>
    </row>
    <row r="64" spans="1:17" ht="14.25" customHeight="1" x14ac:dyDescent="0.3">
      <c r="A64" s="1" t="s">
        <v>251</v>
      </c>
      <c r="B64" s="8">
        <f t="shared" si="2"/>
        <v>26</v>
      </c>
      <c r="C64" s="12" t="str">
        <f t="shared" si="4"/>
        <v>Oct</v>
      </c>
      <c r="D64" s="10" t="str">
        <f t="shared" si="3"/>
        <v>2021</v>
      </c>
      <c r="E64" s="11">
        <f t="shared" si="1"/>
        <v>44495</v>
      </c>
      <c r="F64" s="1" t="s">
        <v>252</v>
      </c>
      <c r="G64" s="1" t="s">
        <v>253</v>
      </c>
      <c r="H64" s="1" t="s">
        <v>763</v>
      </c>
      <c r="I64" s="1" t="s">
        <v>250</v>
      </c>
      <c r="J64" s="18" t="str">
        <f>VLOOKUP(Table1[[#This Row],[ship_state]],Table2[#All],4,FALSE)</f>
        <v>Western</v>
      </c>
      <c r="K64" s="1" t="s">
        <v>254</v>
      </c>
      <c r="L64" s="1" t="s">
        <v>15</v>
      </c>
      <c r="M64" s="1" t="s">
        <v>52</v>
      </c>
      <c r="N64" s="1" t="s">
        <v>37</v>
      </c>
      <c r="O64" s="1" t="s">
        <v>17</v>
      </c>
      <c r="P64" s="1" t="s">
        <v>18</v>
      </c>
      <c r="Q64" s="3">
        <v>84.96</v>
      </c>
    </row>
    <row r="65" spans="1:17" ht="14.25" customHeight="1" x14ac:dyDescent="0.3">
      <c r="A65" s="1" t="s">
        <v>255</v>
      </c>
      <c r="B65" s="8">
        <f t="shared" si="2"/>
        <v>28</v>
      </c>
      <c r="C65" s="12" t="str">
        <f t="shared" si="4"/>
        <v>Jun</v>
      </c>
      <c r="D65" s="10" t="str">
        <f t="shared" si="3"/>
        <v>2021</v>
      </c>
      <c r="E65" s="11">
        <f t="shared" si="1"/>
        <v>44375</v>
      </c>
      <c r="F65" s="1" t="s">
        <v>256</v>
      </c>
      <c r="G65" s="1" t="s">
        <v>257</v>
      </c>
      <c r="H65" s="1" t="s">
        <v>805</v>
      </c>
      <c r="I65" s="1" t="s">
        <v>647</v>
      </c>
      <c r="J65" s="18" t="str">
        <f>VLOOKUP(Table1[[#This Row],[ship_state]],Table2[#All],4,FALSE)</f>
        <v>Central</v>
      </c>
      <c r="K65" s="1" t="s">
        <v>116</v>
      </c>
      <c r="L65" s="1" t="s">
        <v>15</v>
      </c>
      <c r="M65" s="1" t="s">
        <v>258</v>
      </c>
      <c r="N65" s="1" t="s">
        <v>17</v>
      </c>
      <c r="O65" s="1" t="s">
        <v>17</v>
      </c>
      <c r="P65" s="1" t="s">
        <v>18</v>
      </c>
      <c r="Q65" s="3"/>
    </row>
    <row r="66" spans="1:17" ht="14.25" customHeight="1" x14ac:dyDescent="0.3">
      <c r="A66" s="1" t="s">
        <v>259</v>
      </c>
      <c r="B66" s="8">
        <f t="shared" si="2"/>
        <v>9</v>
      </c>
      <c r="C66" s="12" t="str">
        <f t="shared" si="4"/>
        <v>Nov</v>
      </c>
      <c r="D66" s="10" t="str">
        <f t="shared" si="3"/>
        <v>2021</v>
      </c>
      <c r="E66" s="11">
        <f t="shared" si="1"/>
        <v>44509</v>
      </c>
      <c r="F66" s="1" t="s">
        <v>260</v>
      </c>
      <c r="G66" s="1" t="s">
        <v>261</v>
      </c>
      <c r="H66" s="1" t="s">
        <v>790</v>
      </c>
      <c r="I66" s="1" t="s">
        <v>693</v>
      </c>
      <c r="J66" s="18" t="str">
        <f>VLOOKUP(Table1[[#This Row],[ship_state]],Table2[#All],4,FALSE)</f>
        <v>Northern</v>
      </c>
      <c r="K66" s="1" t="s">
        <v>22</v>
      </c>
      <c r="L66" s="1" t="s">
        <v>15</v>
      </c>
      <c r="M66" s="1" t="s">
        <v>17</v>
      </c>
      <c r="N66" s="1" t="s">
        <v>37</v>
      </c>
      <c r="O66" s="1" t="s">
        <v>17</v>
      </c>
      <c r="P66" s="1" t="s">
        <v>18</v>
      </c>
      <c r="Q66" s="3">
        <v>84.96</v>
      </c>
    </row>
    <row r="67" spans="1:17" ht="14.25" customHeight="1" x14ac:dyDescent="0.3">
      <c r="A67" s="1" t="s">
        <v>262</v>
      </c>
      <c r="B67" s="8">
        <f t="shared" ref="B67:B130" si="5">VALUE(MID(F67,6,2))</f>
        <v>7</v>
      </c>
      <c r="C67" s="12" t="str">
        <f t="shared" si="4"/>
        <v>Nov</v>
      </c>
      <c r="D67" s="10" t="str">
        <f t="shared" ref="D67:D130" si="6">TRIM(SUBSTITUTE(IF(B67&lt;9,MID(F67,12,6),MID(F67,13,6)),",",""))</f>
        <v>2021</v>
      </c>
      <c r="E67" s="11">
        <f t="shared" ref="E67:E130" si="7">DATE(D67,MONTH(DATEVALUE(C67 &amp; "1")), B67)</f>
        <v>44507</v>
      </c>
      <c r="F67" s="1" t="s">
        <v>263</v>
      </c>
      <c r="G67" s="1" t="s">
        <v>264</v>
      </c>
      <c r="H67" s="1" t="s">
        <v>780</v>
      </c>
      <c r="I67" s="1" t="s">
        <v>627</v>
      </c>
      <c r="J67" s="18" t="str">
        <f>VLOOKUP(Table1[[#This Row],[ship_state]],Table2[#All],4,FALSE)</f>
        <v>Northern</v>
      </c>
      <c r="K67" s="1" t="s">
        <v>22</v>
      </c>
      <c r="L67" s="1" t="s">
        <v>15</v>
      </c>
      <c r="M67" s="1" t="s">
        <v>16</v>
      </c>
      <c r="N67" s="1" t="s">
        <v>37</v>
      </c>
      <c r="O67" s="1" t="s">
        <v>17</v>
      </c>
      <c r="P67" s="1" t="s">
        <v>18</v>
      </c>
      <c r="Q67" s="3">
        <v>84.96</v>
      </c>
    </row>
    <row r="68" spans="1:17" ht="14.25" customHeight="1" x14ac:dyDescent="0.3">
      <c r="A68" s="1" t="s">
        <v>265</v>
      </c>
      <c r="B68" s="8">
        <f t="shared" si="5"/>
        <v>1</v>
      </c>
      <c r="C68" s="12" t="str">
        <f t="shared" si="4"/>
        <v>Oct</v>
      </c>
      <c r="D68" s="10" t="str">
        <f t="shared" si="6"/>
        <v>2021</v>
      </c>
      <c r="E68" s="11">
        <f t="shared" si="7"/>
        <v>44470</v>
      </c>
      <c r="F68" s="1" t="s">
        <v>266</v>
      </c>
      <c r="G68" s="1" t="s">
        <v>99</v>
      </c>
      <c r="H68" s="1" t="s">
        <v>763</v>
      </c>
      <c r="I68" s="1" t="s">
        <v>250</v>
      </c>
      <c r="J68" s="18" t="str">
        <f>VLOOKUP(Table1[[#This Row],[ship_state]],Table2[#All],4,FALSE)</f>
        <v>Western</v>
      </c>
      <c r="K68" s="1" t="s">
        <v>267</v>
      </c>
      <c r="L68" s="1" t="s">
        <v>15</v>
      </c>
      <c r="M68" s="1" t="s">
        <v>52</v>
      </c>
      <c r="N68" s="1" t="s">
        <v>37</v>
      </c>
      <c r="O68" s="1" t="s">
        <v>31</v>
      </c>
      <c r="P68" s="1" t="s">
        <v>18</v>
      </c>
      <c r="Q68" s="3">
        <v>84.96</v>
      </c>
    </row>
    <row r="69" spans="1:17" ht="14.25" customHeight="1" x14ac:dyDescent="0.3">
      <c r="A69" s="1" t="s">
        <v>268</v>
      </c>
      <c r="B69" s="8">
        <f t="shared" si="5"/>
        <v>10</v>
      </c>
      <c r="C69" s="12" t="str">
        <f t="shared" si="4"/>
        <v>Nov</v>
      </c>
      <c r="D69" s="10" t="str">
        <f t="shared" si="6"/>
        <v>2021</v>
      </c>
      <c r="E69" s="11">
        <f t="shared" si="7"/>
        <v>44510</v>
      </c>
      <c r="F69" s="1" t="s">
        <v>269</v>
      </c>
      <c r="G69" s="1" t="s">
        <v>270</v>
      </c>
      <c r="H69" s="1" t="s">
        <v>806</v>
      </c>
      <c r="I69" s="1" t="s">
        <v>689</v>
      </c>
      <c r="J69" s="18" t="str">
        <f>VLOOKUP(Table1[[#This Row],[ship_state]],Table2[#All],4,FALSE)</f>
        <v>Northern</v>
      </c>
      <c r="K69" s="1" t="s">
        <v>22</v>
      </c>
      <c r="L69" s="1" t="s">
        <v>15</v>
      </c>
      <c r="M69" s="1" t="s">
        <v>16</v>
      </c>
      <c r="N69" s="1" t="s">
        <v>37</v>
      </c>
      <c r="O69" s="1" t="s">
        <v>17</v>
      </c>
      <c r="P69" s="1" t="s">
        <v>18</v>
      </c>
      <c r="Q69" s="3">
        <v>84.96</v>
      </c>
    </row>
    <row r="70" spans="1:17" ht="14.25" customHeight="1" x14ac:dyDescent="0.3">
      <c r="A70" s="1" t="s">
        <v>271</v>
      </c>
      <c r="B70" s="8">
        <f t="shared" si="5"/>
        <v>23</v>
      </c>
      <c r="C70" s="12" t="str">
        <f t="shared" si="4"/>
        <v>Jun</v>
      </c>
      <c r="D70" s="10" t="str">
        <f t="shared" si="6"/>
        <v>2021</v>
      </c>
      <c r="E70" s="11">
        <f t="shared" si="7"/>
        <v>44370</v>
      </c>
      <c r="F70" s="1" t="s">
        <v>272</v>
      </c>
      <c r="G70" s="1" t="s">
        <v>273</v>
      </c>
      <c r="H70" s="1" t="s">
        <v>807</v>
      </c>
      <c r="I70" s="1" t="s">
        <v>650</v>
      </c>
      <c r="J70" s="18" t="str">
        <f>VLOOKUP(Table1[[#This Row],[ship_state]],Table2[#All],4,FALSE)</f>
        <v>Southern</v>
      </c>
      <c r="K70" s="1" t="s">
        <v>274</v>
      </c>
      <c r="L70" s="1" t="s">
        <v>15</v>
      </c>
      <c r="M70" s="1" t="s">
        <v>16</v>
      </c>
      <c r="N70" s="1" t="s">
        <v>17</v>
      </c>
      <c r="O70" s="1" t="s">
        <v>17</v>
      </c>
      <c r="P70" s="1" t="s">
        <v>18</v>
      </c>
      <c r="Q70" s="3"/>
    </row>
    <row r="71" spans="1:17" ht="14.25" customHeight="1" x14ac:dyDescent="0.3">
      <c r="A71" s="1" t="s">
        <v>275</v>
      </c>
      <c r="B71" s="8">
        <f t="shared" si="5"/>
        <v>19</v>
      </c>
      <c r="C71" s="12" t="str">
        <f t="shared" si="4"/>
        <v>Sep</v>
      </c>
      <c r="D71" s="10" t="str">
        <f t="shared" si="6"/>
        <v>2021</v>
      </c>
      <c r="E71" s="11">
        <f t="shared" si="7"/>
        <v>44458</v>
      </c>
      <c r="F71" s="1" t="s">
        <v>276</v>
      </c>
      <c r="G71" s="1" t="s">
        <v>277</v>
      </c>
      <c r="H71" s="1" t="s">
        <v>808</v>
      </c>
      <c r="I71" s="1" t="s">
        <v>661</v>
      </c>
      <c r="J71" s="18" t="str">
        <f>VLOOKUP(Table1[[#This Row],[ship_state]],Table2[#All],4,FALSE)</f>
        <v>Eastern</v>
      </c>
      <c r="K71" s="1" t="s">
        <v>22</v>
      </c>
      <c r="L71" s="1" t="s">
        <v>15</v>
      </c>
      <c r="M71" s="1" t="s">
        <v>16</v>
      </c>
      <c r="N71" s="1" t="s">
        <v>152</v>
      </c>
      <c r="O71" s="1" t="s">
        <v>17</v>
      </c>
      <c r="P71" s="1" t="s">
        <v>18</v>
      </c>
      <c r="Q71" s="3">
        <v>47.2</v>
      </c>
    </row>
    <row r="72" spans="1:17" ht="14.25" customHeight="1" x14ac:dyDescent="0.3">
      <c r="A72" s="1" t="s">
        <v>278</v>
      </c>
      <c r="B72" s="8">
        <f t="shared" si="5"/>
        <v>10</v>
      </c>
      <c r="C72" s="12" t="str">
        <f t="shared" si="4"/>
        <v>Oct</v>
      </c>
      <c r="D72" s="10" t="str">
        <f t="shared" si="6"/>
        <v>2021</v>
      </c>
      <c r="E72" s="11">
        <f t="shared" si="7"/>
        <v>44479</v>
      </c>
      <c r="F72" s="1" t="s">
        <v>279</v>
      </c>
      <c r="G72" s="1" t="s">
        <v>140</v>
      </c>
      <c r="H72" s="1" t="s">
        <v>794</v>
      </c>
      <c r="I72" s="1" t="s">
        <v>647</v>
      </c>
      <c r="J72" s="18" t="str">
        <f>VLOOKUP(Table1[[#This Row],[ship_state]],Table2[#All],4,FALSE)</f>
        <v>Central</v>
      </c>
      <c r="K72" s="1" t="s">
        <v>130</v>
      </c>
      <c r="L72" s="1" t="s">
        <v>15</v>
      </c>
      <c r="M72" s="1" t="s">
        <v>52</v>
      </c>
      <c r="N72" s="1" t="s">
        <v>23</v>
      </c>
      <c r="O72" s="1" t="s">
        <v>17</v>
      </c>
      <c r="P72" s="1" t="s">
        <v>18</v>
      </c>
      <c r="Q72" s="3">
        <v>60.18</v>
      </c>
    </row>
    <row r="73" spans="1:17" ht="14.25" customHeight="1" x14ac:dyDescent="0.3">
      <c r="A73" s="1" t="s">
        <v>280</v>
      </c>
      <c r="B73" s="8">
        <f t="shared" si="5"/>
        <v>16</v>
      </c>
      <c r="C73" s="12" t="str">
        <f t="shared" si="4"/>
        <v>Aug</v>
      </c>
      <c r="D73" s="10" t="str">
        <f t="shared" si="6"/>
        <v>2021</v>
      </c>
      <c r="E73" s="11">
        <f t="shared" si="7"/>
        <v>44424</v>
      </c>
      <c r="F73" s="1" t="s">
        <v>281</v>
      </c>
      <c r="G73" s="1" t="s">
        <v>282</v>
      </c>
      <c r="H73" s="1" t="s">
        <v>769</v>
      </c>
      <c r="I73" s="1" t="s">
        <v>661</v>
      </c>
      <c r="J73" s="18" t="str">
        <f>VLOOKUP(Table1[[#This Row],[ship_state]],Table2[#All],4,FALSE)</f>
        <v>Eastern</v>
      </c>
      <c r="K73" s="1" t="s">
        <v>283</v>
      </c>
      <c r="L73" s="1" t="s">
        <v>15</v>
      </c>
      <c r="M73" s="1" t="s">
        <v>123</v>
      </c>
      <c r="N73" s="1" t="s">
        <v>17</v>
      </c>
      <c r="O73" s="1" t="s">
        <v>17</v>
      </c>
      <c r="P73" s="1" t="s">
        <v>18</v>
      </c>
      <c r="Q73" s="3"/>
    </row>
    <row r="74" spans="1:17" ht="14.25" customHeight="1" x14ac:dyDescent="0.3">
      <c r="A74" s="1" t="s">
        <v>284</v>
      </c>
      <c r="B74" s="8">
        <f t="shared" si="5"/>
        <v>29</v>
      </c>
      <c r="C74" s="12" t="str">
        <f t="shared" si="4"/>
        <v>Jul</v>
      </c>
      <c r="D74" s="10" t="str">
        <f t="shared" si="6"/>
        <v>2021</v>
      </c>
      <c r="E74" s="11">
        <f t="shared" si="7"/>
        <v>44406</v>
      </c>
      <c r="F74" s="1" t="s">
        <v>285</v>
      </c>
      <c r="G74" s="1" t="s">
        <v>286</v>
      </c>
      <c r="H74" s="1" t="s">
        <v>767</v>
      </c>
      <c r="I74" s="1" t="s">
        <v>730</v>
      </c>
      <c r="J74" s="18" t="str">
        <f>VLOOKUP(Table1[[#This Row],[ship_state]],Table2[#All],4,FALSE)</f>
        <v>Northern</v>
      </c>
      <c r="K74" s="1" t="s">
        <v>287</v>
      </c>
      <c r="L74" s="1" t="s">
        <v>15</v>
      </c>
      <c r="M74" s="1" t="s">
        <v>258</v>
      </c>
      <c r="N74" s="1" t="s">
        <v>17</v>
      </c>
      <c r="O74" s="1" t="s">
        <v>17</v>
      </c>
      <c r="P74" s="1" t="s">
        <v>18</v>
      </c>
      <c r="Q74" s="3"/>
    </row>
    <row r="75" spans="1:17" ht="14.25" customHeight="1" x14ac:dyDescent="0.3">
      <c r="A75" s="1" t="s">
        <v>288</v>
      </c>
      <c r="B75" s="8">
        <f t="shared" si="5"/>
        <v>21</v>
      </c>
      <c r="C75" s="12" t="str">
        <f t="shared" si="4"/>
        <v>Jul</v>
      </c>
      <c r="D75" s="10" t="str">
        <f t="shared" si="6"/>
        <v>2021</v>
      </c>
      <c r="E75" s="11">
        <f t="shared" si="7"/>
        <v>44398</v>
      </c>
      <c r="F75" s="1" t="s">
        <v>289</v>
      </c>
      <c r="G75" s="1" t="s">
        <v>290</v>
      </c>
      <c r="H75" s="1" t="s">
        <v>768</v>
      </c>
      <c r="I75" s="1" t="s">
        <v>650</v>
      </c>
      <c r="J75" s="18" t="str">
        <f>VLOOKUP(Table1[[#This Row],[ship_state]],Table2[#All],4,FALSE)</f>
        <v>Southern</v>
      </c>
      <c r="K75" s="1" t="s">
        <v>291</v>
      </c>
      <c r="L75" s="1" t="s">
        <v>15</v>
      </c>
      <c r="M75" s="1" t="s">
        <v>175</v>
      </c>
      <c r="N75" s="1" t="s">
        <v>17</v>
      </c>
      <c r="O75" s="1" t="s">
        <v>31</v>
      </c>
      <c r="P75" s="1" t="s">
        <v>18</v>
      </c>
      <c r="Q75" s="3"/>
    </row>
    <row r="76" spans="1:17" ht="14.25" customHeight="1" x14ac:dyDescent="0.3">
      <c r="A76" s="1" t="s">
        <v>292</v>
      </c>
      <c r="B76" s="8">
        <f t="shared" si="5"/>
        <v>12</v>
      </c>
      <c r="C76" s="12" t="str">
        <f t="shared" ref="C76:C139" si="8">IF(B76&lt;10,MID(F76,8,3),MID(F76,9,3))</f>
        <v>Nov</v>
      </c>
      <c r="D76" s="10" t="str">
        <f t="shared" si="6"/>
        <v>2021</v>
      </c>
      <c r="E76" s="11">
        <f t="shared" si="7"/>
        <v>44512</v>
      </c>
      <c r="F76" s="1" t="s">
        <v>293</v>
      </c>
      <c r="G76" s="1" t="s">
        <v>294</v>
      </c>
      <c r="H76" s="1" t="s">
        <v>809</v>
      </c>
      <c r="I76" s="1" t="s">
        <v>613</v>
      </c>
      <c r="J76" s="18" t="str">
        <f>VLOOKUP(Table1[[#This Row],[ship_state]],Table2[#All],4,FALSE)</f>
        <v>Northern</v>
      </c>
      <c r="K76" s="1" t="s">
        <v>237</v>
      </c>
      <c r="L76" s="1" t="s">
        <v>15</v>
      </c>
      <c r="M76" s="1" t="s">
        <v>238</v>
      </c>
      <c r="N76" s="1" t="s">
        <v>295</v>
      </c>
      <c r="O76" s="1" t="s">
        <v>17</v>
      </c>
      <c r="P76" s="1" t="s">
        <v>18</v>
      </c>
      <c r="Q76" s="3">
        <v>210.04</v>
      </c>
    </row>
    <row r="77" spans="1:17" ht="14.25" customHeight="1" x14ac:dyDescent="0.3">
      <c r="A77" s="1" t="s">
        <v>296</v>
      </c>
      <c r="B77" s="8">
        <f t="shared" si="5"/>
        <v>27</v>
      </c>
      <c r="C77" s="12" t="str">
        <f t="shared" si="8"/>
        <v>Nov</v>
      </c>
      <c r="D77" s="10" t="str">
        <f t="shared" si="6"/>
        <v>2021</v>
      </c>
      <c r="E77" s="11">
        <f t="shared" si="7"/>
        <v>44527</v>
      </c>
      <c r="F77" s="1" t="s">
        <v>297</v>
      </c>
      <c r="G77" s="1" t="s">
        <v>298</v>
      </c>
      <c r="H77" s="1" t="s">
        <v>810</v>
      </c>
      <c r="I77" s="1" t="s">
        <v>650</v>
      </c>
      <c r="J77" s="18" t="str">
        <f>VLOOKUP(Table1[[#This Row],[ship_state]],Table2[#All],4,FALSE)</f>
        <v>Southern</v>
      </c>
      <c r="K77" s="1" t="s">
        <v>299</v>
      </c>
      <c r="L77" s="1" t="s">
        <v>15</v>
      </c>
      <c r="M77" s="1" t="s">
        <v>16</v>
      </c>
      <c r="N77" s="1" t="s">
        <v>37</v>
      </c>
      <c r="O77" s="1" t="s">
        <v>17</v>
      </c>
      <c r="P77" s="1" t="s">
        <v>18</v>
      </c>
      <c r="Q77" s="3">
        <v>84.96</v>
      </c>
    </row>
    <row r="78" spans="1:17" ht="14.25" customHeight="1" x14ac:dyDescent="0.3">
      <c r="A78" s="1" t="s">
        <v>300</v>
      </c>
      <c r="B78" s="8">
        <f t="shared" si="5"/>
        <v>13</v>
      </c>
      <c r="C78" s="12" t="str">
        <f t="shared" si="8"/>
        <v>Jul</v>
      </c>
      <c r="D78" s="10" t="str">
        <f t="shared" si="6"/>
        <v>2021</v>
      </c>
      <c r="E78" s="11">
        <f t="shared" si="7"/>
        <v>44390</v>
      </c>
      <c r="F78" s="1" t="s">
        <v>301</v>
      </c>
      <c r="G78" s="1" t="s">
        <v>264</v>
      </c>
      <c r="H78" s="1" t="s">
        <v>787</v>
      </c>
      <c r="I78" s="1" t="s">
        <v>653</v>
      </c>
      <c r="J78" s="18" t="str">
        <f>VLOOKUP(Table1[[#This Row],[ship_state]],Table2[#All],4,FALSE)</f>
        <v>Southern</v>
      </c>
      <c r="K78" s="1" t="s">
        <v>14</v>
      </c>
      <c r="L78" s="1" t="s">
        <v>15</v>
      </c>
      <c r="M78" s="1" t="s">
        <v>258</v>
      </c>
      <c r="N78" s="1" t="s">
        <v>17</v>
      </c>
      <c r="O78" s="1" t="s">
        <v>31</v>
      </c>
      <c r="P78" s="1" t="s">
        <v>18</v>
      </c>
      <c r="Q78" s="3"/>
    </row>
    <row r="79" spans="1:17" ht="14.25" customHeight="1" x14ac:dyDescent="0.3">
      <c r="A79" s="1" t="s">
        <v>302</v>
      </c>
      <c r="B79" s="8">
        <f t="shared" si="5"/>
        <v>19</v>
      </c>
      <c r="C79" s="12" t="str">
        <f t="shared" si="8"/>
        <v>Sep</v>
      </c>
      <c r="D79" s="10" t="str">
        <f t="shared" si="6"/>
        <v>2021</v>
      </c>
      <c r="E79" s="11">
        <f t="shared" si="7"/>
        <v>44458</v>
      </c>
      <c r="F79" s="1" t="s">
        <v>303</v>
      </c>
      <c r="G79" s="1" t="s">
        <v>304</v>
      </c>
      <c r="H79" s="1" t="s">
        <v>811</v>
      </c>
      <c r="I79" s="1" t="s">
        <v>701</v>
      </c>
      <c r="J79" s="18" t="str">
        <f>VLOOKUP(Table1[[#This Row],[ship_state]],Table2[#All],4,FALSE)</f>
        <v>Southern</v>
      </c>
      <c r="K79" s="1" t="s">
        <v>151</v>
      </c>
      <c r="L79" s="1" t="s">
        <v>15</v>
      </c>
      <c r="M79" s="1" t="s">
        <v>123</v>
      </c>
      <c r="N79" s="1" t="s">
        <v>37</v>
      </c>
      <c r="O79" s="1" t="s">
        <v>31</v>
      </c>
      <c r="P79" s="1" t="s">
        <v>18</v>
      </c>
      <c r="Q79" s="3">
        <v>84.96</v>
      </c>
    </row>
    <row r="80" spans="1:17" ht="14.25" customHeight="1" x14ac:dyDescent="0.3">
      <c r="A80" s="1" t="s">
        <v>305</v>
      </c>
      <c r="B80" s="8">
        <f t="shared" si="5"/>
        <v>23</v>
      </c>
      <c r="C80" s="12" t="str">
        <f t="shared" si="8"/>
        <v>Sep</v>
      </c>
      <c r="D80" s="10" t="str">
        <f t="shared" si="6"/>
        <v>2021</v>
      </c>
      <c r="E80" s="11">
        <f t="shared" si="7"/>
        <v>44462</v>
      </c>
      <c r="F80" s="1" t="s">
        <v>306</v>
      </c>
      <c r="G80" s="1" t="s">
        <v>307</v>
      </c>
      <c r="H80" s="1" t="s">
        <v>812</v>
      </c>
      <c r="I80" s="1" t="s">
        <v>647</v>
      </c>
      <c r="J80" s="18" t="str">
        <f>VLOOKUP(Table1[[#This Row],[ship_state]],Table2[#All],4,FALSE)</f>
        <v>Central</v>
      </c>
      <c r="K80" s="1" t="s">
        <v>22</v>
      </c>
      <c r="L80" s="1" t="s">
        <v>15</v>
      </c>
      <c r="M80" s="1" t="s">
        <v>16</v>
      </c>
      <c r="N80" s="1" t="s">
        <v>23</v>
      </c>
      <c r="O80" s="1" t="s">
        <v>17</v>
      </c>
      <c r="P80" s="1" t="s">
        <v>18</v>
      </c>
      <c r="Q80" s="3">
        <v>60.18</v>
      </c>
    </row>
    <row r="81" spans="1:17" ht="14.25" customHeight="1" x14ac:dyDescent="0.3">
      <c r="A81" s="1" t="s">
        <v>308</v>
      </c>
      <c r="B81" s="8">
        <f t="shared" si="5"/>
        <v>24</v>
      </c>
      <c r="C81" s="12" t="str">
        <f t="shared" si="8"/>
        <v>Oct</v>
      </c>
      <c r="D81" s="10" t="str">
        <f t="shared" si="6"/>
        <v>2021</v>
      </c>
      <c r="E81" s="11">
        <f t="shared" si="7"/>
        <v>44493</v>
      </c>
      <c r="F81" s="1" t="s">
        <v>309</v>
      </c>
      <c r="G81" s="1" t="s">
        <v>310</v>
      </c>
      <c r="H81" s="1" t="s">
        <v>781</v>
      </c>
      <c r="I81" s="1" t="s">
        <v>635</v>
      </c>
      <c r="J81" s="18" t="str">
        <f>VLOOKUP(Table1[[#This Row],[ship_state]],Table2[#All],4,FALSE)</f>
        <v>Southern</v>
      </c>
      <c r="K81" s="1" t="s">
        <v>311</v>
      </c>
      <c r="L81" s="1" t="s">
        <v>15</v>
      </c>
      <c r="M81" s="1" t="s">
        <v>175</v>
      </c>
      <c r="N81" s="1" t="s">
        <v>37</v>
      </c>
      <c r="O81" s="1" t="s">
        <v>17</v>
      </c>
      <c r="P81" s="1" t="s">
        <v>18</v>
      </c>
      <c r="Q81" s="3">
        <v>84.96</v>
      </c>
    </row>
    <row r="82" spans="1:17" ht="14.25" customHeight="1" x14ac:dyDescent="0.3">
      <c r="A82" s="1" t="s">
        <v>312</v>
      </c>
      <c r="B82" s="8">
        <f t="shared" si="5"/>
        <v>10</v>
      </c>
      <c r="C82" s="12" t="str">
        <f t="shared" si="8"/>
        <v>Nov</v>
      </c>
      <c r="D82" s="10" t="str">
        <f t="shared" si="6"/>
        <v>2021</v>
      </c>
      <c r="E82" s="11">
        <f t="shared" si="7"/>
        <v>44510</v>
      </c>
      <c r="F82" s="1" t="s">
        <v>313</v>
      </c>
      <c r="G82" s="1" t="s">
        <v>314</v>
      </c>
      <c r="H82" s="1" t="s">
        <v>787</v>
      </c>
      <c r="I82" s="1" t="s">
        <v>653</v>
      </c>
      <c r="J82" s="18" t="str">
        <f>VLOOKUP(Table1[[#This Row],[ship_state]],Table2[#All],4,FALSE)</f>
        <v>Southern</v>
      </c>
      <c r="K82" s="1" t="s">
        <v>169</v>
      </c>
      <c r="L82" s="1" t="s">
        <v>15</v>
      </c>
      <c r="M82" s="1" t="s">
        <v>52</v>
      </c>
      <c r="N82" s="1" t="s">
        <v>37</v>
      </c>
      <c r="O82" s="1" t="s">
        <v>17</v>
      </c>
      <c r="P82" s="1" t="s">
        <v>18</v>
      </c>
      <c r="Q82" s="3">
        <v>84.96</v>
      </c>
    </row>
    <row r="83" spans="1:17" ht="14.25" customHeight="1" x14ac:dyDescent="0.3">
      <c r="A83" s="1" t="s">
        <v>315</v>
      </c>
      <c r="B83" s="8">
        <f t="shared" si="5"/>
        <v>18</v>
      </c>
      <c r="C83" s="12" t="str">
        <f t="shared" si="8"/>
        <v>Nov</v>
      </c>
      <c r="D83" s="10" t="str">
        <f t="shared" si="6"/>
        <v>2021</v>
      </c>
      <c r="E83" s="11">
        <f t="shared" si="7"/>
        <v>44518</v>
      </c>
      <c r="F83" s="1" t="s">
        <v>316</v>
      </c>
      <c r="G83" s="1" t="s">
        <v>317</v>
      </c>
      <c r="H83" s="1" t="s">
        <v>769</v>
      </c>
      <c r="I83" s="1" t="s">
        <v>661</v>
      </c>
      <c r="J83" s="18" t="str">
        <f>VLOOKUP(Table1[[#This Row],[ship_state]],Table2[#All],4,FALSE)</f>
        <v>Eastern</v>
      </c>
      <c r="K83" s="1" t="s">
        <v>318</v>
      </c>
      <c r="L83" s="1" t="s">
        <v>15</v>
      </c>
      <c r="M83" s="1" t="s">
        <v>52</v>
      </c>
      <c r="N83" s="1" t="s">
        <v>152</v>
      </c>
      <c r="O83" s="1" t="s">
        <v>17</v>
      </c>
      <c r="P83" s="1" t="s">
        <v>18</v>
      </c>
      <c r="Q83" s="3">
        <v>47.2</v>
      </c>
    </row>
    <row r="84" spans="1:17" ht="14.25" customHeight="1" x14ac:dyDescent="0.3">
      <c r="A84" s="1" t="s">
        <v>319</v>
      </c>
      <c r="B84" s="8">
        <f t="shared" si="5"/>
        <v>4</v>
      </c>
      <c r="C84" s="12" t="str">
        <f t="shared" si="8"/>
        <v>Nov</v>
      </c>
      <c r="D84" s="10" t="str">
        <f t="shared" si="6"/>
        <v>2021</v>
      </c>
      <c r="E84" s="11">
        <f t="shared" si="7"/>
        <v>44504</v>
      </c>
      <c r="F84" s="1" t="s">
        <v>320</v>
      </c>
      <c r="G84" s="1" t="s">
        <v>233</v>
      </c>
      <c r="H84" s="1" t="s">
        <v>763</v>
      </c>
      <c r="I84" s="1" t="s">
        <v>250</v>
      </c>
      <c r="J84" s="18" t="str">
        <f>VLOOKUP(Table1[[#This Row],[ship_state]],Table2[#All],4,FALSE)</f>
        <v>Western</v>
      </c>
      <c r="K84" s="1" t="s">
        <v>141</v>
      </c>
      <c r="L84" s="1" t="s">
        <v>15</v>
      </c>
      <c r="M84" s="1" t="s">
        <v>52</v>
      </c>
      <c r="N84" s="1" t="s">
        <v>37</v>
      </c>
      <c r="O84" s="1" t="s">
        <v>17</v>
      </c>
      <c r="P84" s="1" t="s">
        <v>18</v>
      </c>
      <c r="Q84" s="3">
        <v>84.96</v>
      </c>
    </row>
    <row r="85" spans="1:17" ht="14.25" customHeight="1" x14ac:dyDescent="0.3">
      <c r="A85" s="1" t="s">
        <v>321</v>
      </c>
      <c r="B85" s="8">
        <f t="shared" si="5"/>
        <v>1</v>
      </c>
      <c r="C85" s="12" t="str">
        <f t="shared" si="8"/>
        <v>Sep</v>
      </c>
      <c r="D85" s="10" t="str">
        <f t="shared" si="6"/>
        <v>2021</v>
      </c>
      <c r="E85" s="11">
        <f t="shared" si="7"/>
        <v>44440</v>
      </c>
      <c r="F85" s="1" t="s">
        <v>322</v>
      </c>
      <c r="G85" s="1" t="s">
        <v>323</v>
      </c>
      <c r="H85" s="1" t="s">
        <v>781</v>
      </c>
      <c r="I85" s="1" t="s">
        <v>635</v>
      </c>
      <c r="J85" s="18" t="str">
        <f>VLOOKUP(Table1[[#This Row],[ship_state]],Table2[#All],4,FALSE)</f>
        <v>Southern</v>
      </c>
      <c r="K85" s="1" t="s">
        <v>324</v>
      </c>
      <c r="L85" s="1" t="s">
        <v>15</v>
      </c>
      <c r="M85" s="1" t="s">
        <v>175</v>
      </c>
      <c r="N85" s="1" t="s">
        <v>64</v>
      </c>
      <c r="O85" s="1" t="s">
        <v>17</v>
      </c>
      <c r="P85" s="1" t="s">
        <v>18</v>
      </c>
      <c r="Q85" s="3">
        <v>114.46</v>
      </c>
    </row>
    <row r="86" spans="1:17" ht="14.25" customHeight="1" x14ac:dyDescent="0.3">
      <c r="A86" s="1" t="s">
        <v>325</v>
      </c>
      <c r="B86" s="8">
        <f t="shared" si="5"/>
        <v>20</v>
      </c>
      <c r="C86" s="12" t="str">
        <f t="shared" si="8"/>
        <v>Nov</v>
      </c>
      <c r="D86" s="10" t="str">
        <f t="shared" si="6"/>
        <v>2021</v>
      </c>
      <c r="E86" s="11">
        <f t="shared" si="7"/>
        <v>44520</v>
      </c>
      <c r="F86" s="1" t="s">
        <v>326</v>
      </c>
      <c r="G86" s="1" t="s">
        <v>91</v>
      </c>
      <c r="H86" s="1" t="s">
        <v>763</v>
      </c>
      <c r="I86" s="1" t="s">
        <v>250</v>
      </c>
      <c r="J86" s="18" t="str">
        <f>VLOOKUP(Table1[[#This Row],[ship_state]],Table2[#All],4,FALSE)</f>
        <v>Western</v>
      </c>
      <c r="K86" s="1" t="s">
        <v>92</v>
      </c>
      <c r="L86" s="1" t="s">
        <v>15</v>
      </c>
      <c r="M86" s="1" t="s">
        <v>16</v>
      </c>
      <c r="N86" s="1" t="s">
        <v>37</v>
      </c>
      <c r="O86" s="1" t="s">
        <v>17</v>
      </c>
      <c r="P86" s="1" t="s">
        <v>18</v>
      </c>
      <c r="Q86" s="3">
        <v>84.96</v>
      </c>
    </row>
    <row r="87" spans="1:17" ht="14.25" customHeight="1" x14ac:dyDescent="0.3">
      <c r="A87" s="1" t="s">
        <v>327</v>
      </c>
      <c r="B87" s="8">
        <f t="shared" si="5"/>
        <v>29</v>
      </c>
      <c r="C87" s="12" t="str">
        <f t="shared" si="8"/>
        <v>Aug</v>
      </c>
      <c r="D87" s="10" t="str">
        <f t="shared" si="6"/>
        <v>2021</v>
      </c>
      <c r="E87" s="11">
        <f t="shared" si="7"/>
        <v>44437</v>
      </c>
      <c r="F87" s="1" t="s">
        <v>328</v>
      </c>
      <c r="G87" s="1" t="s">
        <v>329</v>
      </c>
      <c r="H87" s="1" t="s">
        <v>810</v>
      </c>
      <c r="I87" s="1" t="s">
        <v>650</v>
      </c>
      <c r="J87" s="18" t="str">
        <f>VLOOKUP(Table1[[#This Row],[ship_state]],Table2[#All],4,FALSE)</f>
        <v>Southern</v>
      </c>
      <c r="K87" s="1" t="s">
        <v>330</v>
      </c>
      <c r="L87" s="1" t="s">
        <v>15</v>
      </c>
      <c r="M87" s="1" t="s">
        <v>123</v>
      </c>
      <c r="N87" s="1" t="s">
        <v>88</v>
      </c>
      <c r="O87" s="1" t="s">
        <v>31</v>
      </c>
      <c r="P87" s="1" t="s">
        <v>18</v>
      </c>
      <c r="Q87" s="3">
        <v>81.42</v>
      </c>
    </row>
    <row r="88" spans="1:17" ht="14.25" customHeight="1" x14ac:dyDescent="0.3">
      <c r="A88" s="1" t="s">
        <v>331</v>
      </c>
      <c r="B88" s="8">
        <f t="shared" si="5"/>
        <v>17</v>
      </c>
      <c r="C88" s="12" t="str">
        <f t="shared" si="8"/>
        <v>Oct</v>
      </c>
      <c r="D88" s="10" t="str">
        <f t="shared" si="6"/>
        <v>2021</v>
      </c>
      <c r="E88" s="11">
        <f t="shared" si="7"/>
        <v>44486</v>
      </c>
      <c r="F88" s="1" t="s">
        <v>332</v>
      </c>
      <c r="G88" s="1" t="s">
        <v>333</v>
      </c>
      <c r="H88" s="1" t="s">
        <v>763</v>
      </c>
      <c r="I88" s="1" t="s">
        <v>250</v>
      </c>
      <c r="J88" s="18" t="str">
        <f>VLOOKUP(Table1[[#This Row],[ship_state]],Table2[#All],4,FALSE)</f>
        <v>Western</v>
      </c>
      <c r="K88" s="1" t="s">
        <v>22</v>
      </c>
      <c r="L88" s="1" t="s">
        <v>334</v>
      </c>
      <c r="M88" s="1" t="s">
        <v>335</v>
      </c>
      <c r="N88" s="1" t="s">
        <v>37</v>
      </c>
      <c r="O88" s="1" t="s">
        <v>17</v>
      </c>
      <c r="P88" s="1" t="s">
        <v>18</v>
      </c>
      <c r="Q88" s="3">
        <v>84.96</v>
      </c>
    </row>
    <row r="89" spans="1:17" ht="14.25" customHeight="1" x14ac:dyDescent="0.3">
      <c r="A89" s="1" t="s">
        <v>336</v>
      </c>
      <c r="B89" s="8">
        <f t="shared" si="5"/>
        <v>7</v>
      </c>
      <c r="C89" s="12" t="str">
        <f t="shared" si="8"/>
        <v>Oct</v>
      </c>
      <c r="D89" s="10" t="str">
        <f t="shared" si="6"/>
        <v>2021</v>
      </c>
      <c r="E89" s="11">
        <f t="shared" si="7"/>
        <v>44476</v>
      </c>
      <c r="F89" s="1" t="s">
        <v>337</v>
      </c>
      <c r="G89" s="1" t="s">
        <v>261</v>
      </c>
      <c r="H89" s="1" t="s">
        <v>813</v>
      </c>
      <c r="I89" s="1" t="s">
        <v>627</v>
      </c>
      <c r="J89" s="18" t="str">
        <f>VLOOKUP(Table1[[#This Row],[ship_state]],Table2[#All],4,FALSE)</f>
        <v>Northern</v>
      </c>
      <c r="K89" s="1" t="s">
        <v>283</v>
      </c>
      <c r="L89" s="1" t="s">
        <v>15</v>
      </c>
      <c r="M89" s="1" t="s">
        <v>17</v>
      </c>
      <c r="N89" s="1" t="s">
        <v>37</v>
      </c>
      <c r="O89" s="1" t="s">
        <v>17</v>
      </c>
      <c r="P89" s="1" t="s">
        <v>18</v>
      </c>
      <c r="Q89" s="3">
        <v>84.96</v>
      </c>
    </row>
    <row r="90" spans="1:17" ht="14.25" customHeight="1" x14ac:dyDescent="0.3">
      <c r="A90" s="1" t="s">
        <v>338</v>
      </c>
      <c r="B90" s="8">
        <f t="shared" si="5"/>
        <v>15</v>
      </c>
      <c r="C90" s="12" t="str">
        <f t="shared" si="8"/>
        <v>Nov</v>
      </c>
      <c r="D90" s="10" t="str">
        <f t="shared" si="6"/>
        <v>2021</v>
      </c>
      <c r="E90" s="11">
        <f t="shared" si="7"/>
        <v>44515</v>
      </c>
      <c r="F90" s="1" t="s">
        <v>339</v>
      </c>
      <c r="G90" s="1" t="s">
        <v>340</v>
      </c>
      <c r="H90" s="1" t="s">
        <v>814</v>
      </c>
      <c r="I90" s="1" t="s">
        <v>701</v>
      </c>
      <c r="J90" s="18" t="str">
        <f>VLOOKUP(Table1[[#This Row],[ship_state]],Table2[#All],4,FALSE)</f>
        <v>Southern</v>
      </c>
      <c r="K90" s="1" t="s">
        <v>51</v>
      </c>
      <c r="L90" s="1" t="s">
        <v>15</v>
      </c>
      <c r="M90" s="1" t="s">
        <v>52</v>
      </c>
      <c r="N90" s="1" t="s">
        <v>295</v>
      </c>
      <c r="O90" s="1" t="s">
        <v>17</v>
      </c>
      <c r="P90" s="1" t="s">
        <v>18</v>
      </c>
      <c r="Q90" s="3">
        <v>210.04</v>
      </c>
    </row>
    <row r="91" spans="1:17" ht="14.25" customHeight="1" x14ac:dyDescent="0.3">
      <c r="A91" s="1" t="s">
        <v>341</v>
      </c>
      <c r="B91" s="8">
        <f t="shared" si="5"/>
        <v>26</v>
      </c>
      <c r="C91" s="12" t="str">
        <f t="shared" si="8"/>
        <v>Jul</v>
      </c>
      <c r="D91" s="10" t="str">
        <f t="shared" si="6"/>
        <v>2021</v>
      </c>
      <c r="E91" s="11">
        <f t="shared" si="7"/>
        <v>44403</v>
      </c>
      <c r="F91" s="1" t="s">
        <v>342</v>
      </c>
      <c r="G91" s="1" t="s">
        <v>343</v>
      </c>
      <c r="H91" s="1" t="s">
        <v>810</v>
      </c>
      <c r="I91" s="1" t="s">
        <v>650</v>
      </c>
      <c r="J91" s="18" t="str">
        <f>VLOOKUP(Table1[[#This Row],[ship_state]],Table2[#All],4,FALSE)</f>
        <v>Southern</v>
      </c>
      <c r="K91" s="1" t="s">
        <v>344</v>
      </c>
      <c r="L91" s="1" t="s">
        <v>15</v>
      </c>
      <c r="M91" s="1" t="s">
        <v>16</v>
      </c>
      <c r="N91" s="1" t="s">
        <v>17</v>
      </c>
      <c r="O91" s="1" t="s">
        <v>17</v>
      </c>
      <c r="P91" s="1" t="s">
        <v>18</v>
      </c>
      <c r="Q91" s="3"/>
    </row>
    <row r="92" spans="1:17" ht="14.25" customHeight="1" x14ac:dyDescent="0.3">
      <c r="A92" s="1" t="s">
        <v>345</v>
      </c>
      <c r="B92" s="8">
        <f t="shared" si="5"/>
        <v>20</v>
      </c>
      <c r="C92" s="12" t="str">
        <f t="shared" si="8"/>
        <v>Aug</v>
      </c>
      <c r="D92" s="10" t="str">
        <f t="shared" si="6"/>
        <v>2021</v>
      </c>
      <c r="E92" s="11">
        <f t="shared" si="7"/>
        <v>44428</v>
      </c>
      <c r="F92" s="1" t="s">
        <v>346</v>
      </c>
      <c r="G92" s="1" t="s">
        <v>347</v>
      </c>
      <c r="H92" s="1" t="s">
        <v>765</v>
      </c>
      <c r="I92" s="1" t="s">
        <v>631</v>
      </c>
      <c r="J92" s="18" t="str">
        <f>VLOOKUP(Table1[[#This Row],[ship_state]],Table2[#All],4,FALSE)</f>
        <v>Western</v>
      </c>
      <c r="K92" s="1" t="s">
        <v>348</v>
      </c>
      <c r="L92" s="1" t="s">
        <v>15</v>
      </c>
      <c r="M92" s="1" t="s">
        <v>36</v>
      </c>
      <c r="N92" s="1" t="s">
        <v>17</v>
      </c>
      <c r="O92" s="1" t="s">
        <v>31</v>
      </c>
      <c r="P92" s="1" t="s">
        <v>18</v>
      </c>
      <c r="Q92" s="3"/>
    </row>
    <row r="93" spans="1:17" ht="14.25" customHeight="1" x14ac:dyDescent="0.3">
      <c r="A93" s="1" t="s">
        <v>349</v>
      </c>
      <c r="B93" s="8">
        <f t="shared" si="5"/>
        <v>25</v>
      </c>
      <c r="C93" s="12" t="str">
        <f t="shared" si="8"/>
        <v>Nov</v>
      </c>
      <c r="D93" s="10" t="str">
        <f t="shared" si="6"/>
        <v>2021</v>
      </c>
      <c r="E93" s="11">
        <f t="shared" si="7"/>
        <v>44525</v>
      </c>
      <c r="F93" s="1" t="s">
        <v>350</v>
      </c>
      <c r="G93" s="1" t="s">
        <v>351</v>
      </c>
      <c r="H93" s="1" t="s">
        <v>790</v>
      </c>
      <c r="I93" s="1" t="s">
        <v>693</v>
      </c>
      <c r="J93" s="18" t="str">
        <f>VLOOKUP(Table1[[#This Row],[ship_state]],Table2[#All],4,FALSE)</f>
        <v>Northern</v>
      </c>
      <c r="K93" s="1" t="s">
        <v>130</v>
      </c>
      <c r="L93" s="1" t="s">
        <v>15</v>
      </c>
      <c r="M93" s="1" t="s">
        <v>52</v>
      </c>
      <c r="N93" s="1" t="s">
        <v>37</v>
      </c>
      <c r="O93" s="1" t="s">
        <v>17</v>
      </c>
      <c r="P93" s="1" t="s">
        <v>18</v>
      </c>
      <c r="Q93" s="3">
        <v>84.96</v>
      </c>
    </row>
    <row r="94" spans="1:17" ht="14.25" customHeight="1" x14ac:dyDescent="0.3">
      <c r="A94" s="1" t="s">
        <v>352</v>
      </c>
      <c r="B94" s="8">
        <f t="shared" si="5"/>
        <v>7</v>
      </c>
      <c r="C94" s="12" t="str">
        <f t="shared" si="8"/>
        <v>Oct</v>
      </c>
      <c r="D94" s="10" t="str">
        <f t="shared" si="6"/>
        <v>2021</v>
      </c>
      <c r="E94" s="11">
        <f t="shared" si="7"/>
        <v>44476</v>
      </c>
      <c r="F94" s="1" t="s">
        <v>353</v>
      </c>
      <c r="G94" s="1" t="s">
        <v>354</v>
      </c>
      <c r="H94" s="1" t="s">
        <v>799</v>
      </c>
      <c r="I94" s="1" t="s">
        <v>674</v>
      </c>
      <c r="J94" s="18" t="str">
        <f>VLOOKUP(Table1[[#This Row],[ship_state]],Table2[#All],4,FALSE)</f>
        <v>Northeastern</v>
      </c>
      <c r="K94" s="1" t="s">
        <v>46</v>
      </c>
      <c r="L94" s="1" t="s">
        <v>15</v>
      </c>
      <c r="M94" s="1" t="s">
        <v>87</v>
      </c>
      <c r="N94" s="1" t="s">
        <v>23</v>
      </c>
      <c r="O94" s="1" t="s">
        <v>31</v>
      </c>
      <c r="P94" s="1" t="s">
        <v>18</v>
      </c>
      <c r="Q94" s="3">
        <v>60.18</v>
      </c>
    </row>
    <row r="95" spans="1:17" ht="14.25" customHeight="1" x14ac:dyDescent="0.3">
      <c r="A95" s="1" t="s">
        <v>355</v>
      </c>
      <c r="B95" s="8">
        <f t="shared" si="5"/>
        <v>18</v>
      </c>
      <c r="C95" s="12" t="str">
        <f t="shared" si="8"/>
        <v>Aug</v>
      </c>
      <c r="D95" s="10" t="str">
        <f t="shared" si="6"/>
        <v>2021</v>
      </c>
      <c r="E95" s="11">
        <f t="shared" si="7"/>
        <v>44426</v>
      </c>
      <c r="F95" s="1" t="s">
        <v>356</v>
      </c>
      <c r="G95" s="1" t="s">
        <v>357</v>
      </c>
      <c r="H95" s="1" t="s">
        <v>763</v>
      </c>
      <c r="I95" s="1" t="s">
        <v>250</v>
      </c>
      <c r="J95" s="18" t="str">
        <f>VLOOKUP(Table1[[#This Row],[ship_state]],Table2[#All],4,FALSE)</f>
        <v>Western</v>
      </c>
      <c r="K95" s="1" t="s">
        <v>96</v>
      </c>
      <c r="L95" s="1" t="s">
        <v>15</v>
      </c>
      <c r="M95" s="1" t="s">
        <v>52</v>
      </c>
      <c r="N95" s="1" t="s">
        <v>17</v>
      </c>
      <c r="O95" s="1" t="s">
        <v>17</v>
      </c>
      <c r="P95" s="1" t="s">
        <v>18</v>
      </c>
      <c r="Q95" s="3"/>
    </row>
    <row r="96" spans="1:17" ht="14.25" customHeight="1" x14ac:dyDescent="0.3">
      <c r="A96" s="1" t="s">
        <v>358</v>
      </c>
      <c r="B96" s="8">
        <f t="shared" si="5"/>
        <v>16</v>
      </c>
      <c r="C96" s="12" t="str">
        <f t="shared" si="8"/>
        <v>Nov</v>
      </c>
      <c r="D96" s="10" t="str">
        <f t="shared" si="6"/>
        <v>2021</v>
      </c>
      <c r="E96" s="11">
        <f t="shared" si="7"/>
        <v>44516</v>
      </c>
      <c r="F96" s="1" t="s">
        <v>359</v>
      </c>
      <c r="G96" s="1" t="s">
        <v>314</v>
      </c>
      <c r="H96" s="1" t="s">
        <v>787</v>
      </c>
      <c r="I96" s="1" t="s">
        <v>653</v>
      </c>
      <c r="J96" s="18" t="str">
        <f>VLOOKUP(Table1[[#This Row],[ship_state]],Table2[#All],4,FALSE)</f>
        <v>Southern</v>
      </c>
      <c r="K96" s="1" t="s">
        <v>318</v>
      </c>
      <c r="L96" s="1" t="s">
        <v>15</v>
      </c>
      <c r="M96" s="1" t="s">
        <v>52</v>
      </c>
      <c r="N96" s="1" t="s">
        <v>37</v>
      </c>
      <c r="O96" s="1" t="s">
        <v>17</v>
      </c>
      <c r="P96" s="1" t="s">
        <v>18</v>
      </c>
      <c r="Q96" s="3">
        <v>84.96</v>
      </c>
    </row>
    <row r="97" spans="1:17" ht="14.25" customHeight="1" x14ac:dyDescent="0.3">
      <c r="A97" s="1" t="s">
        <v>360</v>
      </c>
      <c r="B97" s="8">
        <f t="shared" si="5"/>
        <v>13</v>
      </c>
      <c r="C97" s="12" t="str">
        <f t="shared" si="8"/>
        <v>Nov</v>
      </c>
      <c r="D97" s="10" t="str">
        <f t="shared" si="6"/>
        <v>2021</v>
      </c>
      <c r="E97" s="11">
        <f t="shared" si="7"/>
        <v>44513</v>
      </c>
      <c r="F97" s="1" t="s">
        <v>361</v>
      </c>
      <c r="G97" s="1" t="s">
        <v>362</v>
      </c>
      <c r="H97" s="1" t="s">
        <v>797</v>
      </c>
      <c r="I97" s="1" t="s">
        <v>631</v>
      </c>
      <c r="J97" s="18" t="str">
        <f>VLOOKUP(Table1[[#This Row],[ship_state]],Table2[#All],4,FALSE)</f>
        <v>Western</v>
      </c>
      <c r="K97" s="1" t="s">
        <v>14</v>
      </c>
      <c r="L97" s="1" t="s">
        <v>15</v>
      </c>
      <c r="M97" s="1" t="s">
        <v>16</v>
      </c>
      <c r="N97" s="1" t="s">
        <v>37</v>
      </c>
      <c r="O97" s="1" t="s">
        <v>17</v>
      </c>
      <c r="P97" s="1" t="s">
        <v>18</v>
      </c>
      <c r="Q97" s="3">
        <v>84.96</v>
      </c>
    </row>
    <row r="98" spans="1:17" ht="14.25" customHeight="1" x14ac:dyDescent="0.3">
      <c r="A98" s="1" t="s">
        <v>363</v>
      </c>
      <c r="B98" s="8">
        <f t="shared" si="5"/>
        <v>16</v>
      </c>
      <c r="C98" s="12" t="str">
        <f t="shared" si="8"/>
        <v>Sep</v>
      </c>
      <c r="D98" s="10" t="str">
        <f t="shared" si="6"/>
        <v>2021</v>
      </c>
      <c r="E98" s="11">
        <f t="shared" si="7"/>
        <v>44455</v>
      </c>
      <c r="F98" s="1" t="s">
        <v>364</v>
      </c>
      <c r="G98" s="1" t="s">
        <v>365</v>
      </c>
      <c r="H98" s="1" t="s">
        <v>815</v>
      </c>
      <c r="I98" s="1" t="s">
        <v>627</v>
      </c>
      <c r="J98" s="18" t="str">
        <f>VLOOKUP(Table1[[#This Row],[ship_state]],Table2[#All],4,FALSE)</f>
        <v>Northern</v>
      </c>
      <c r="K98" s="1" t="s">
        <v>130</v>
      </c>
      <c r="L98" s="1" t="s">
        <v>15</v>
      </c>
      <c r="M98" s="1" t="s">
        <v>17</v>
      </c>
      <c r="N98" s="1" t="s">
        <v>37</v>
      </c>
      <c r="O98" s="1" t="s">
        <v>17</v>
      </c>
      <c r="P98" s="1" t="s">
        <v>18</v>
      </c>
      <c r="Q98" s="3">
        <v>84.96</v>
      </c>
    </row>
    <row r="99" spans="1:17" ht="14.25" customHeight="1" x14ac:dyDescent="0.3">
      <c r="A99" s="1" t="s">
        <v>366</v>
      </c>
      <c r="B99" s="8">
        <f t="shared" si="5"/>
        <v>18</v>
      </c>
      <c r="C99" s="12" t="str">
        <f t="shared" si="8"/>
        <v>Nov</v>
      </c>
      <c r="D99" s="10" t="str">
        <f t="shared" si="6"/>
        <v>2021</v>
      </c>
      <c r="E99" s="11">
        <f t="shared" si="7"/>
        <v>44518</v>
      </c>
      <c r="F99" s="1" t="s">
        <v>367</v>
      </c>
      <c r="G99" s="1" t="s">
        <v>109</v>
      </c>
      <c r="H99" s="1" t="s">
        <v>790</v>
      </c>
      <c r="I99" s="1" t="s">
        <v>693</v>
      </c>
      <c r="J99" s="18" t="str">
        <f>VLOOKUP(Table1[[#This Row],[ship_state]],Table2[#All],4,FALSE)</f>
        <v>Northern</v>
      </c>
      <c r="K99" s="1" t="s">
        <v>22</v>
      </c>
      <c r="L99" s="1" t="s">
        <v>368</v>
      </c>
      <c r="M99" s="1" t="s">
        <v>369</v>
      </c>
      <c r="N99" s="1" t="s">
        <v>37</v>
      </c>
      <c r="O99" s="1" t="s">
        <v>17</v>
      </c>
      <c r="P99" s="1" t="s">
        <v>18</v>
      </c>
      <c r="Q99" s="3">
        <v>84.96</v>
      </c>
    </row>
    <row r="100" spans="1:17" ht="14.25" customHeight="1" x14ac:dyDescent="0.3">
      <c r="A100" s="1" t="s">
        <v>370</v>
      </c>
      <c r="B100" s="8">
        <f t="shared" si="5"/>
        <v>9</v>
      </c>
      <c r="C100" s="12" t="str">
        <f t="shared" si="8"/>
        <v>Oct</v>
      </c>
      <c r="D100" s="10" t="str">
        <f t="shared" si="6"/>
        <v>2021</v>
      </c>
      <c r="E100" s="11">
        <f t="shared" si="7"/>
        <v>44478</v>
      </c>
      <c r="F100" s="1" t="s">
        <v>371</v>
      </c>
      <c r="G100" s="1" t="s">
        <v>372</v>
      </c>
      <c r="H100" s="1" t="s">
        <v>767</v>
      </c>
      <c r="I100" s="1" t="s">
        <v>730</v>
      </c>
      <c r="J100" s="18" t="str">
        <f>VLOOKUP(Table1[[#This Row],[ship_state]],Table2[#All],4,FALSE)</f>
        <v>Northern</v>
      </c>
      <c r="K100" s="1" t="s">
        <v>311</v>
      </c>
      <c r="L100" s="1" t="s">
        <v>15</v>
      </c>
      <c r="M100" s="1" t="s">
        <v>175</v>
      </c>
      <c r="N100" s="1" t="s">
        <v>37</v>
      </c>
      <c r="O100" s="1" t="s">
        <v>17</v>
      </c>
      <c r="P100" s="1" t="s">
        <v>18</v>
      </c>
      <c r="Q100" s="3">
        <v>84.96</v>
      </c>
    </row>
    <row r="101" spans="1:17" ht="14.25" customHeight="1" x14ac:dyDescent="0.3">
      <c r="A101" s="1" t="s">
        <v>373</v>
      </c>
      <c r="B101" s="8">
        <f t="shared" si="5"/>
        <v>8</v>
      </c>
      <c r="C101" s="12" t="str">
        <f t="shared" si="8"/>
        <v>Aug</v>
      </c>
      <c r="D101" s="10" t="str">
        <f t="shared" si="6"/>
        <v>2021</v>
      </c>
      <c r="E101" s="11">
        <f t="shared" si="7"/>
        <v>44416</v>
      </c>
      <c r="F101" s="1" t="s">
        <v>374</v>
      </c>
      <c r="G101" s="1" t="s">
        <v>375</v>
      </c>
      <c r="H101" s="1" t="s">
        <v>781</v>
      </c>
      <c r="I101" s="1" t="s">
        <v>635</v>
      </c>
      <c r="J101" s="18" t="str">
        <f>VLOOKUP(Table1[[#This Row],[ship_state]],Table2[#All],4,FALSE)</f>
        <v>Southern</v>
      </c>
      <c r="K101" s="1" t="s">
        <v>169</v>
      </c>
      <c r="L101" s="1" t="s">
        <v>15</v>
      </c>
      <c r="M101" s="1" t="s">
        <v>52</v>
      </c>
      <c r="N101" s="1" t="s">
        <v>17</v>
      </c>
      <c r="O101" s="1" t="s">
        <v>31</v>
      </c>
      <c r="P101" s="1" t="s">
        <v>18</v>
      </c>
      <c r="Q101" s="3"/>
    </row>
    <row r="102" spans="1:17" ht="14.25" customHeight="1" x14ac:dyDescent="0.3">
      <c r="A102" s="1" t="s">
        <v>376</v>
      </c>
      <c r="B102" s="8">
        <f t="shared" si="5"/>
        <v>25</v>
      </c>
      <c r="C102" s="12" t="str">
        <f t="shared" si="8"/>
        <v>Feb</v>
      </c>
      <c r="D102" s="10" t="str">
        <f t="shared" si="6"/>
        <v>2022</v>
      </c>
      <c r="E102" s="11">
        <f t="shared" si="7"/>
        <v>44617</v>
      </c>
      <c r="F102" s="1" t="s">
        <v>377</v>
      </c>
      <c r="G102" s="1" t="s">
        <v>378</v>
      </c>
      <c r="H102" s="1" t="s">
        <v>816</v>
      </c>
      <c r="I102" s="1" t="s">
        <v>661</v>
      </c>
      <c r="J102" s="18" t="str">
        <f>VLOOKUP(Table1[[#This Row],[ship_state]],Table2[#All],4,FALSE)</f>
        <v>Eastern</v>
      </c>
      <c r="K102" s="1" t="s">
        <v>379</v>
      </c>
      <c r="L102" s="1" t="s">
        <v>15</v>
      </c>
      <c r="M102" s="1" t="s">
        <v>16</v>
      </c>
      <c r="N102" s="1" t="s">
        <v>23</v>
      </c>
      <c r="O102" s="1" t="s">
        <v>17</v>
      </c>
      <c r="P102" s="1" t="s">
        <v>18</v>
      </c>
      <c r="Q102" s="3">
        <v>60.18</v>
      </c>
    </row>
    <row r="103" spans="1:17" ht="14.25" customHeight="1" x14ac:dyDescent="0.3">
      <c r="A103" s="1" t="s">
        <v>380</v>
      </c>
      <c r="B103" s="8">
        <f t="shared" si="5"/>
        <v>27</v>
      </c>
      <c r="C103" s="12" t="str">
        <f t="shared" si="8"/>
        <v>Jan</v>
      </c>
      <c r="D103" s="10" t="str">
        <f t="shared" si="6"/>
        <v>2022</v>
      </c>
      <c r="E103" s="11">
        <f t="shared" si="7"/>
        <v>44588</v>
      </c>
      <c r="F103" s="1" t="s">
        <v>381</v>
      </c>
      <c r="G103" s="1" t="s">
        <v>382</v>
      </c>
      <c r="H103" s="1" t="s">
        <v>767</v>
      </c>
      <c r="I103" s="1" t="s">
        <v>730</v>
      </c>
      <c r="J103" s="18" t="str">
        <f>VLOOKUP(Table1[[#This Row],[ship_state]],Table2[#All],4,FALSE)</f>
        <v>Northern</v>
      </c>
      <c r="K103" s="1" t="s">
        <v>291</v>
      </c>
      <c r="L103" s="1" t="s">
        <v>15</v>
      </c>
      <c r="M103" s="1" t="s">
        <v>175</v>
      </c>
      <c r="N103" s="1" t="s">
        <v>37</v>
      </c>
      <c r="O103" s="1" t="s">
        <v>31</v>
      </c>
      <c r="P103" s="1" t="s">
        <v>18</v>
      </c>
      <c r="Q103" s="3">
        <v>84.96</v>
      </c>
    </row>
    <row r="104" spans="1:17" ht="14.25" customHeight="1" x14ac:dyDescent="0.3">
      <c r="A104" s="1" t="s">
        <v>383</v>
      </c>
      <c r="B104" s="8">
        <f t="shared" si="5"/>
        <v>30</v>
      </c>
      <c r="C104" s="12" t="str">
        <f t="shared" si="8"/>
        <v>Jan</v>
      </c>
      <c r="D104" s="10" t="str">
        <f t="shared" si="6"/>
        <v>2022</v>
      </c>
      <c r="E104" s="11">
        <f t="shared" si="7"/>
        <v>44591</v>
      </c>
      <c r="F104" s="1" t="s">
        <v>384</v>
      </c>
      <c r="G104" s="1" t="s">
        <v>385</v>
      </c>
      <c r="H104" s="1" t="s">
        <v>763</v>
      </c>
      <c r="I104" s="1" t="s">
        <v>250</v>
      </c>
      <c r="J104" s="18" t="str">
        <f>VLOOKUP(Table1[[#This Row],[ship_state]],Table2[#All],4,FALSE)</f>
        <v>Western</v>
      </c>
      <c r="K104" s="1" t="s">
        <v>386</v>
      </c>
      <c r="L104" s="1" t="s">
        <v>15</v>
      </c>
      <c r="M104" s="1" t="s">
        <v>387</v>
      </c>
      <c r="N104" s="1" t="s">
        <v>37</v>
      </c>
      <c r="O104" s="1" t="s">
        <v>17</v>
      </c>
      <c r="P104" s="1" t="s">
        <v>18</v>
      </c>
      <c r="Q104" s="3">
        <v>84.96</v>
      </c>
    </row>
    <row r="105" spans="1:17" ht="14.25" customHeight="1" x14ac:dyDescent="0.3">
      <c r="A105" s="1" t="s">
        <v>388</v>
      </c>
      <c r="B105" s="8">
        <f t="shared" si="5"/>
        <v>25</v>
      </c>
      <c r="C105" s="12" t="str">
        <f t="shared" si="8"/>
        <v>Jan</v>
      </c>
      <c r="D105" s="10" t="str">
        <f t="shared" si="6"/>
        <v>2022</v>
      </c>
      <c r="E105" s="11">
        <f t="shared" si="7"/>
        <v>44586</v>
      </c>
      <c r="F105" s="1" t="s">
        <v>389</v>
      </c>
      <c r="G105" s="1" t="s">
        <v>390</v>
      </c>
      <c r="H105" s="1" t="s">
        <v>817</v>
      </c>
      <c r="I105" s="1" t="s">
        <v>613</v>
      </c>
      <c r="J105" s="18" t="str">
        <f>VLOOKUP(Table1[[#This Row],[ship_state]],Table2[#All],4,FALSE)</f>
        <v>Northern</v>
      </c>
      <c r="K105" s="1" t="s">
        <v>22</v>
      </c>
      <c r="L105" s="1" t="s">
        <v>15</v>
      </c>
      <c r="M105" s="1" t="s">
        <v>16</v>
      </c>
      <c r="N105" s="1" t="s">
        <v>37</v>
      </c>
      <c r="O105" s="1" t="s">
        <v>31</v>
      </c>
      <c r="P105" s="1" t="s">
        <v>18</v>
      </c>
      <c r="Q105" s="3">
        <v>84.96</v>
      </c>
    </row>
    <row r="106" spans="1:17" ht="14.25" customHeight="1" x14ac:dyDescent="0.3">
      <c r="A106" s="1" t="s">
        <v>391</v>
      </c>
      <c r="B106" s="8">
        <f t="shared" si="5"/>
        <v>3</v>
      </c>
      <c r="C106" s="12" t="str">
        <f t="shared" si="8"/>
        <v>Jan</v>
      </c>
      <c r="D106" s="10" t="str">
        <f t="shared" si="6"/>
        <v>2022</v>
      </c>
      <c r="E106" s="11">
        <f t="shared" si="7"/>
        <v>44564</v>
      </c>
      <c r="F106" s="1" t="s">
        <v>392</v>
      </c>
      <c r="G106" s="1" t="s">
        <v>393</v>
      </c>
      <c r="H106" s="1" t="s">
        <v>818</v>
      </c>
      <c r="I106" s="1" t="s">
        <v>661</v>
      </c>
      <c r="J106" s="18" t="str">
        <f>VLOOKUP(Table1[[#This Row],[ship_state]],Table2[#All],4,FALSE)</f>
        <v>Eastern</v>
      </c>
      <c r="K106" s="1" t="s">
        <v>46</v>
      </c>
      <c r="L106" s="1" t="s">
        <v>15</v>
      </c>
      <c r="M106" s="1" t="s">
        <v>87</v>
      </c>
      <c r="N106" s="1" t="s">
        <v>23</v>
      </c>
      <c r="O106" s="1" t="s">
        <v>17</v>
      </c>
      <c r="P106" s="1" t="s">
        <v>18</v>
      </c>
      <c r="Q106" s="3">
        <v>60.18</v>
      </c>
    </row>
    <row r="107" spans="1:17" ht="14.25" customHeight="1" x14ac:dyDescent="0.3">
      <c r="A107" s="1" t="s">
        <v>394</v>
      </c>
      <c r="B107" s="8">
        <f t="shared" si="5"/>
        <v>29</v>
      </c>
      <c r="C107" s="12" t="str">
        <f t="shared" si="8"/>
        <v>Nov</v>
      </c>
      <c r="D107" s="10" t="str">
        <f t="shared" si="6"/>
        <v>2021</v>
      </c>
      <c r="E107" s="11">
        <f t="shared" si="7"/>
        <v>44529</v>
      </c>
      <c r="F107" s="1" t="s">
        <v>395</v>
      </c>
      <c r="G107" s="1" t="s">
        <v>396</v>
      </c>
      <c r="H107" s="1" t="s">
        <v>819</v>
      </c>
      <c r="I107" s="1" t="s">
        <v>627</v>
      </c>
      <c r="J107" s="18" t="str">
        <f>VLOOKUP(Table1[[#This Row],[ship_state]],Table2[#All],4,FALSE)</f>
        <v>Northern</v>
      </c>
      <c r="K107" s="1" t="s">
        <v>397</v>
      </c>
      <c r="L107" s="1" t="s">
        <v>15</v>
      </c>
      <c r="M107" s="1" t="s">
        <v>52</v>
      </c>
      <c r="N107" s="1" t="s">
        <v>37</v>
      </c>
      <c r="O107" s="1" t="s">
        <v>17</v>
      </c>
      <c r="P107" s="1" t="s">
        <v>18</v>
      </c>
      <c r="Q107" s="3">
        <v>84.96</v>
      </c>
    </row>
    <row r="108" spans="1:17" ht="14.25" customHeight="1" x14ac:dyDescent="0.3">
      <c r="A108" s="1" t="s">
        <v>398</v>
      </c>
      <c r="B108" s="8">
        <f t="shared" si="5"/>
        <v>23</v>
      </c>
      <c r="C108" s="12" t="str">
        <f t="shared" si="8"/>
        <v>Dec</v>
      </c>
      <c r="D108" s="10" t="str">
        <f t="shared" si="6"/>
        <v>2021</v>
      </c>
      <c r="E108" s="11">
        <f t="shared" si="7"/>
        <v>44553</v>
      </c>
      <c r="F108" s="1" t="s">
        <v>399</v>
      </c>
      <c r="G108" s="1" t="s">
        <v>400</v>
      </c>
      <c r="H108" s="1" t="s">
        <v>781</v>
      </c>
      <c r="I108" s="1" t="s">
        <v>635</v>
      </c>
      <c r="J108" s="18" t="str">
        <f>VLOOKUP(Table1[[#This Row],[ship_state]],Table2[#All],4,FALSE)</f>
        <v>Southern</v>
      </c>
      <c r="K108" s="1" t="s">
        <v>92</v>
      </c>
      <c r="L108" s="1" t="s">
        <v>15</v>
      </c>
      <c r="M108" s="1" t="s">
        <v>17</v>
      </c>
      <c r="N108" s="1" t="s">
        <v>37</v>
      </c>
      <c r="O108" s="1" t="s">
        <v>17</v>
      </c>
      <c r="P108" s="1" t="s">
        <v>18</v>
      </c>
      <c r="Q108" s="3">
        <v>84.96</v>
      </c>
    </row>
    <row r="109" spans="1:17" ht="14.25" customHeight="1" x14ac:dyDescent="0.3">
      <c r="A109" s="1" t="s">
        <v>401</v>
      </c>
      <c r="B109" s="8">
        <f t="shared" si="5"/>
        <v>10</v>
      </c>
      <c r="C109" s="12" t="str">
        <f t="shared" si="8"/>
        <v>Feb</v>
      </c>
      <c r="D109" s="10" t="str">
        <f t="shared" si="6"/>
        <v>2022</v>
      </c>
      <c r="E109" s="11">
        <f t="shared" si="7"/>
        <v>44602</v>
      </c>
      <c r="F109" s="1" t="s">
        <v>402</v>
      </c>
      <c r="G109" s="1" t="s">
        <v>403</v>
      </c>
      <c r="H109" s="1" t="s">
        <v>736</v>
      </c>
      <c r="I109" s="3" t="s">
        <v>736</v>
      </c>
      <c r="J109" s="18" t="str">
        <f>VLOOKUP(Table1[[#This Row],[ship_state]],Table2[#All],4,FALSE)</f>
        <v>Northern</v>
      </c>
      <c r="K109" s="1" t="s">
        <v>404</v>
      </c>
      <c r="L109" s="1" t="s">
        <v>15</v>
      </c>
      <c r="M109" s="1" t="s">
        <v>405</v>
      </c>
      <c r="N109" s="1" t="s">
        <v>37</v>
      </c>
      <c r="O109" s="1" t="s">
        <v>31</v>
      </c>
      <c r="P109" s="1" t="s">
        <v>18</v>
      </c>
      <c r="Q109" s="3">
        <v>84.96</v>
      </c>
    </row>
    <row r="110" spans="1:17" ht="14.25" customHeight="1" x14ac:dyDescent="0.3">
      <c r="A110" s="1" t="s">
        <v>406</v>
      </c>
      <c r="B110" s="8">
        <f t="shared" si="5"/>
        <v>25</v>
      </c>
      <c r="C110" s="12" t="str">
        <f t="shared" si="8"/>
        <v>Feb</v>
      </c>
      <c r="D110" s="10" t="str">
        <f t="shared" si="6"/>
        <v>2022</v>
      </c>
      <c r="E110" s="11">
        <f t="shared" si="7"/>
        <v>44617</v>
      </c>
      <c r="F110" s="1" t="s">
        <v>407</v>
      </c>
      <c r="G110" s="1" t="s">
        <v>408</v>
      </c>
      <c r="H110" s="1" t="s">
        <v>820</v>
      </c>
      <c r="I110" s="1" t="s">
        <v>653</v>
      </c>
      <c r="J110" s="18" t="str">
        <f>VLOOKUP(Table1[[#This Row],[ship_state]],Table2[#All],4,FALSE)</f>
        <v>Southern</v>
      </c>
      <c r="K110" s="1" t="s">
        <v>409</v>
      </c>
      <c r="L110" s="1" t="s">
        <v>15</v>
      </c>
      <c r="M110" s="1" t="s">
        <v>52</v>
      </c>
      <c r="N110" s="1" t="s">
        <v>37</v>
      </c>
      <c r="O110" s="1" t="s">
        <v>31</v>
      </c>
      <c r="P110" s="1" t="s">
        <v>18</v>
      </c>
      <c r="Q110" s="3">
        <v>84.96</v>
      </c>
    </row>
    <row r="111" spans="1:17" ht="14.25" customHeight="1" x14ac:dyDescent="0.3">
      <c r="A111" s="1" t="s">
        <v>410</v>
      </c>
      <c r="B111" s="8">
        <f t="shared" si="5"/>
        <v>26</v>
      </c>
      <c r="C111" s="12" t="str">
        <f t="shared" si="8"/>
        <v>Dec</v>
      </c>
      <c r="D111" s="10" t="str">
        <f t="shared" si="6"/>
        <v>2021</v>
      </c>
      <c r="E111" s="11">
        <f t="shared" si="7"/>
        <v>44556</v>
      </c>
      <c r="F111" s="1" t="s">
        <v>411</v>
      </c>
      <c r="G111" s="1" t="s">
        <v>412</v>
      </c>
      <c r="H111" s="1" t="s">
        <v>769</v>
      </c>
      <c r="I111" s="1" t="s">
        <v>661</v>
      </c>
      <c r="J111" s="18" t="str">
        <f>VLOOKUP(Table1[[#This Row],[ship_state]],Table2[#All],4,FALSE)</f>
        <v>Eastern</v>
      </c>
      <c r="K111" s="1" t="s">
        <v>413</v>
      </c>
      <c r="L111" s="1" t="s">
        <v>15</v>
      </c>
      <c r="M111" s="1" t="s">
        <v>238</v>
      </c>
      <c r="N111" s="1" t="s">
        <v>414</v>
      </c>
      <c r="O111" s="1" t="s">
        <v>17</v>
      </c>
      <c r="P111" s="1" t="s">
        <v>18</v>
      </c>
      <c r="Q111" s="3">
        <v>80.239999999999995</v>
      </c>
    </row>
    <row r="112" spans="1:17" ht="14.25" customHeight="1" x14ac:dyDescent="0.3">
      <c r="A112" s="1" t="s">
        <v>415</v>
      </c>
      <c r="B112" s="8">
        <f t="shared" si="5"/>
        <v>19</v>
      </c>
      <c r="C112" s="12" t="str">
        <f t="shared" si="8"/>
        <v>Jan</v>
      </c>
      <c r="D112" s="10" t="str">
        <f t="shared" si="6"/>
        <v>2022</v>
      </c>
      <c r="E112" s="11">
        <f t="shared" si="7"/>
        <v>44580</v>
      </c>
      <c r="F112" s="1" t="s">
        <v>416</v>
      </c>
      <c r="G112" s="1" t="s">
        <v>417</v>
      </c>
      <c r="H112" s="1" t="s">
        <v>736</v>
      </c>
      <c r="I112" s="1" t="s">
        <v>736</v>
      </c>
      <c r="J112" s="18" t="str">
        <f>VLOOKUP(Table1[[#This Row],[ship_state]],Table2[#All],4,FALSE)</f>
        <v>Northern</v>
      </c>
      <c r="K112" s="1" t="s">
        <v>14</v>
      </c>
      <c r="L112" s="1" t="s">
        <v>15</v>
      </c>
      <c r="M112" s="1" t="s">
        <v>16</v>
      </c>
      <c r="N112" s="1" t="s">
        <v>37</v>
      </c>
      <c r="O112" s="1" t="s">
        <v>17</v>
      </c>
      <c r="P112" s="1" t="s">
        <v>18</v>
      </c>
      <c r="Q112" s="3">
        <v>84.96</v>
      </c>
    </row>
    <row r="113" spans="1:17" ht="14.25" customHeight="1" x14ac:dyDescent="0.3">
      <c r="A113" s="1" t="s">
        <v>418</v>
      </c>
      <c r="B113" s="8">
        <f t="shared" si="5"/>
        <v>9</v>
      </c>
      <c r="C113" s="12" t="str">
        <f t="shared" si="8"/>
        <v>Dec</v>
      </c>
      <c r="D113" s="10" t="str">
        <f t="shared" si="6"/>
        <v>2021</v>
      </c>
      <c r="E113" s="11">
        <f t="shared" si="7"/>
        <v>44539</v>
      </c>
      <c r="F113" s="1" t="s">
        <v>419</v>
      </c>
      <c r="G113" s="1" t="s">
        <v>420</v>
      </c>
      <c r="H113" s="1" t="s">
        <v>819</v>
      </c>
      <c r="I113" s="1" t="s">
        <v>627</v>
      </c>
      <c r="J113" s="18" t="str">
        <f>VLOOKUP(Table1[[#This Row],[ship_state]],Table2[#All],4,FALSE)</f>
        <v>Northern</v>
      </c>
      <c r="K113" s="1" t="s">
        <v>237</v>
      </c>
      <c r="L113" s="1" t="s">
        <v>15</v>
      </c>
      <c r="M113" s="1" t="s">
        <v>238</v>
      </c>
      <c r="N113" s="1" t="s">
        <v>421</v>
      </c>
      <c r="O113" s="1" t="s">
        <v>17</v>
      </c>
      <c r="P113" s="1" t="s">
        <v>18</v>
      </c>
      <c r="Q113" s="3">
        <v>146.32</v>
      </c>
    </row>
    <row r="114" spans="1:17" ht="14.25" customHeight="1" x14ac:dyDescent="0.3">
      <c r="A114" s="1" t="s">
        <v>422</v>
      </c>
      <c r="B114" s="8">
        <f t="shared" si="5"/>
        <v>17</v>
      </c>
      <c r="C114" s="12" t="str">
        <f t="shared" si="8"/>
        <v>Dec</v>
      </c>
      <c r="D114" s="10" t="str">
        <f t="shared" si="6"/>
        <v>2021</v>
      </c>
      <c r="E114" s="11">
        <f t="shared" si="7"/>
        <v>44547</v>
      </c>
      <c r="F114" s="1" t="s">
        <v>423</v>
      </c>
      <c r="G114" s="1" t="s">
        <v>424</v>
      </c>
      <c r="H114" s="1" t="s">
        <v>821</v>
      </c>
      <c r="I114" s="1" t="s">
        <v>657</v>
      </c>
      <c r="J114" s="18" t="str">
        <f>VLOOKUP(Table1[[#This Row],[ship_state]],Table2[#All],4,FALSE)</f>
        <v>Eastern</v>
      </c>
      <c r="K114" s="1" t="s">
        <v>425</v>
      </c>
      <c r="L114" s="1" t="s">
        <v>15</v>
      </c>
      <c r="M114" s="1" t="s">
        <v>175</v>
      </c>
      <c r="N114" s="1" t="s">
        <v>23</v>
      </c>
      <c r="O114" s="1" t="s">
        <v>31</v>
      </c>
      <c r="P114" s="1" t="s">
        <v>18</v>
      </c>
      <c r="Q114" s="3">
        <v>60.18</v>
      </c>
    </row>
    <row r="115" spans="1:17" ht="14.25" customHeight="1" x14ac:dyDescent="0.3">
      <c r="A115" s="1" t="s">
        <v>426</v>
      </c>
      <c r="B115" s="8">
        <f t="shared" si="5"/>
        <v>8</v>
      </c>
      <c r="C115" s="12" t="str">
        <f t="shared" si="8"/>
        <v>Dec</v>
      </c>
      <c r="D115" s="10" t="str">
        <f t="shared" si="6"/>
        <v>2021</v>
      </c>
      <c r="E115" s="11">
        <f t="shared" si="7"/>
        <v>44538</v>
      </c>
      <c r="F115" s="1" t="s">
        <v>427</v>
      </c>
      <c r="G115" s="1" t="s">
        <v>428</v>
      </c>
      <c r="H115" s="1" t="s">
        <v>790</v>
      </c>
      <c r="I115" s="1" t="s">
        <v>693</v>
      </c>
      <c r="J115" s="18" t="str">
        <f>VLOOKUP(Table1[[#This Row],[ship_state]],Table2[#All],4,FALSE)</f>
        <v>Northern</v>
      </c>
      <c r="K115" s="1" t="s">
        <v>169</v>
      </c>
      <c r="L115" s="1" t="s">
        <v>15</v>
      </c>
      <c r="M115" s="1" t="s">
        <v>52</v>
      </c>
      <c r="N115" s="1" t="s">
        <v>37</v>
      </c>
      <c r="O115" s="1" t="s">
        <v>17</v>
      </c>
      <c r="P115" s="1" t="s">
        <v>18</v>
      </c>
      <c r="Q115" s="3">
        <v>84.96</v>
      </c>
    </row>
    <row r="116" spans="1:17" ht="14.25" customHeight="1" x14ac:dyDescent="0.3">
      <c r="A116" s="1" t="s">
        <v>429</v>
      </c>
      <c r="B116" s="8">
        <f t="shared" si="5"/>
        <v>23</v>
      </c>
      <c r="C116" s="12" t="str">
        <f t="shared" si="8"/>
        <v>Jan</v>
      </c>
      <c r="D116" s="10" t="str">
        <f t="shared" si="6"/>
        <v>2022</v>
      </c>
      <c r="E116" s="11">
        <f t="shared" si="7"/>
        <v>44584</v>
      </c>
      <c r="F116" s="1" t="s">
        <v>430</v>
      </c>
      <c r="G116" s="1" t="s">
        <v>431</v>
      </c>
      <c r="H116" s="1" t="s">
        <v>764</v>
      </c>
      <c r="I116" s="1" t="s">
        <v>701</v>
      </c>
      <c r="J116" s="18" t="str">
        <f>VLOOKUP(Table1[[#This Row],[ship_state]],Table2[#All],4,FALSE)</f>
        <v>Southern</v>
      </c>
      <c r="K116" s="1" t="s">
        <v>432</v>
      </c>
      <c r="L116" s="1" t="s">
        <v>15</v>
      </c>
      <c r="M116" s="1" t="s">
        <v>17</v>
      </c>
      <c r="N116" s="1" t="s">
        <v>37</v>
      </c>
      <c r="O116" s="1" t="s">
        <v>17</v>
      </c>
      <c r="P116" s="1" t="s">
        <v>47</v>
      </c>
      <c r="Q116" s="3">
        <v>84.96</v>
      </c>
    </row>
    <row r="117" spans="1:17" ht="14.25" customHeight="1" x14ac:dyDescent="0.3">
      <c r="A117" s="1" t="s">
        <v>433</v>
      </c>
      <c r="B117" s="8">
        <f t="shared" si="5"/>
        <v>30</v>
      </c>
      <c r="C117" s="12" t="str">
        <f t="shared" si="8"/>
        <v>Jan</v>
      </c>
      <c r="D117" s="10" t="str">
        <f t="shared" si="6"/>
        <v>2022</v>
      </c>
      <c r="E117" s="11">
        <f t="shared" si="7"/>
        <v>44591</v>
      </c>
      <c r="F117" s="1" t="s">
        <v>434</v>
      </c>
      <c r="G117" s="1" t="s">
        <v>435</v>
      </c>
      <c r="H117" s="1" t="s">
        <v>787</v>
      </c>
      <c r="I117" s="1" t="s">
        <v>653</v>
      </c>
      <c r="J117" s="18" t="str">
        <f>VLOOKUP(Table1[[#This Row],[ship_state]],Table2[#All],4,FALSE)</f>
        <v>Southern</v>
      </c>
      <c r="K117" s="1" t="s">
        <v>14</v>
      </c>
      <c r="L117" s="1" t="s">
        <v>15</v>
      </c>
      <c r="M117" s="1" t="s">
        <v>17</v>
      </c>
      <c r="N117" s="1" t="s">
        <v>37</v>
      </c>
      <c r="O117" s="1" t="s">
        <v>31</v>
      </c>
      <c r="P117" s="1" t="s">
        <v>18</v>
      </c>
      <c r="Q117" s="3">
        <v>84.96</v>
      </c>
    </row>
    <row r="118" spans="1:17" ht="14.25" customHeight="1" x14ac:dyDescent="0.3">
      <c r="A118" s="1" t="s">
        <v>436</v>
      </c>
      <c r="B118" s="8">
        <f t="shared" si="5"/>
        <v>6</v>
      </c>
      <c r="C118" s="12" t="str">
        <f t="shared" si="8"/>
        <v>Dec</v>
      </c>
      <c r="D118" s="10" t="str">
        <f t="shared" si="6"/>
        <v>2021</v>
      </c>
      <c r="E118" s="11">
        <f t="shared" si="7"/>
        <v>44536</v>
      </c>
      <c r="F118" s="1" t="s">
        <v>437</v>
      </c>
      <c r="G118" s="1" t="s">
        <v>438</v>
      </c>
      <c r="H118" s="1" t="s">
        <v>822</v>
      </c>
      <c r="I118" s="1" t="s">
        <v>250</v>
      </c>
      <c r="J118" s="18" t="str">
        <f>VLOOKUP(Table1[[#This Row],[ship_state]],Table2[#All],4,FALSE)</f>
        <v>Western</v>
      </c>
      <c r="K118" s="1" t="s">
        <v>237</v>
      </c>
      <c r="L118" s="1" t="s">
        <v>15</v>
      </c>
      <c r="M118" s="1" t="s">
        <v>238</v>
      </c>
      <c r="N118" s="1" t="s">
        <v>64</v>
      </c>
      <c r="O118" s="1" t="s">
        <v>31</v>
      </c>
      <c r="P118" s="1" t="s">
        <v>18</v>
      </c>
      <c r="Q118" s="3">
        <v>114.46</v>
      </c>
    </row>
    <row r="119" spans="1:17" ht="14.25" customHeight="1" x14ac:dyDescent="0.3">
      <c r="A119" s="1" t="s">
        <v>439</v>
      </c>
      <c r="B119" s="8">
        <f t="shared" si="5"/>
        <v>21</v>
      </c>
      <c r="C119" s="12" t="str">
        <f t="shared" si="8"/>
        <v>Dec</v>
      </c>
      <c r="D119" s="10" t="str">
        <f t="shared" si="6"/>
        <v>2021</v>
      </c>
      <c r="E119" s="11">
        <f t="shared" si="7"/>
        <v>44551</v>
      </c>
      <c r="F119" s="1" t="s">
        <v>440</v>
      </c>
      <c r="G119" s="1" t="s">
        <v>441</v>
      </c>
      <c r="H119" s="1" t="s">
        <v>769</v>
      </c>
      <c r="I119" s="1" t="s">
        <v>661</v>
      </c>
      <c r="J119" s="18" t="str">
        <f>VLOOKUP(Table1[[#This Row],[ship_state]],Table2[#All],4,FALSE)</f>
        <v>Eastern</v>
      </c>
      <c r="K119" s="1" t="s">
        <v>237</v>
      </c>
      <c r="L119" s="1" t="s">
        <v>368</v>
      </c>
      <c r="M119" s="1" t="s">
        <v>442</v>
      </c>
      <c r="N119" s="1" t="s">
        <v>443</v>
      </c>
      <c r="O119" s="1" t="s">
        <v>17</v>
      </c>
      <c r="P119" s="1" t="s">
        <v>18</v>
      </c>
      <c r="Q119" s="3">
        <v>133.34</v>
      </c>
    </row>
    <row r="120" spans="1:17" ht="14.25" customHeight="1" x14ac:dyDescent="0.3">
      <c r="A120" s="1" t="s">
        <v>444</v>
      </c>
      <c r="B120" s="8">
        <f t="shared" si="5"/>
        <v>9</v>
      </c>
      <c r="C120" s="12" t="str">
        <f t="shared" si="8"/>
        <v>Dec</v>
      </c>
      <c r="D120" s="10" t="str">
        <f t="shared" si="6"/>
        <v>2021</v>
      </c>
      <c r="E120" s="11">
        <f t="shared" si="7"/>
        <v>44539</v>
      </c>
      <c r="F120" s="1" t="s">
        <v>445</v>
      </c>
      <c r="G120" s="1" t="s">
        <v>187</v>
      </c>
      <c r="H120" s="1" t="s">
        <v>763</v>
      </c>
      <c r="I120" s="1" t="s">
        <v>250</v>
      </c>
      <c r="J120" s="18" t="str">
        <f>VLOOKUP(Table1[[#This Row],[ship_state]],Table2[#All],4,FALSE)</f>
        <v>Western</v>
      </c>
      <c r="K120" s="1" t="s">
        <v>22</v>
      </c>
      <c r="L120" s="1" t="s">
        <v>15</v>
      </c>
      <c r="M120" s="1" t="s">
        <v>16</v>
      </c>
      <c r="N120" s="1" t="s">
        <v>37</v>
      </c>
      <c r="O120" s="1" t="s">
        <v>17</v>
      </c>
      <c r="P120" s="1" t="s">
        <v>18</v>
      </c>
      <c r="Q120" s="3">
        <v>84.96</v>
      </c>
    </row>
    <row r="121" spans="1:17" ht="14.25" customHeight="1" x14ac:dyDescent="0.3">
      <c r="A121" s="1" t="s">
        <v>446</v>
      </c>
      <c r="B121" s="8">
        <f t="shared" si="5"/>
        <v>1</v>
      </c>
      <c r="C121" s="12" t="str">
        <f t="shared" si="8"/>
        <v>Dec</v>
      </c>
      <c r="D121" s="10" t="str">
        <f t="shared" si="6"/>
        <v>2021</v>
      </c>
      <c r="E121" s="11">
        <f t="shared" si="7"/>
        <v>44531</v>
      </c>
      <c r="F121" s="1" t="s">
        <v>447</v>
      </c>
      <c r="G121" s="1" t="s">
        <v>448</v>
      </c>
      <c r="H121" s="1" t="s">
        <v>770</v>
      </c>
      <c r="I121" s="1" t="s">
        <v>728</v>
      </c>
      <c r="J121" s="18" t="str">
        <f>VLOOKUP(Table1[[#This Row],[ship_state]],Table2[#All],4,FALSE)</f>
        <v>Western</v>
      </c>
      <c r="K121" s="1" t="s">
        <v>162</v>
      </c>
      <c r="L121" s="1" t="s">
        <v>15</v>
      </c>
      <c r="M121" s="1" t="s">
        <v>16</v>
      </c>
      <c r="N121" s="1" t="s">
        <v>37</v>
      </c>
      <c r="O121" s="1" t="s">
        <v>17</v>
      </c>
      <c r="P121" s="1" t="s">
        <v>18</v>
      </c>
      <c r="Q121" s="3">
        <v>84.96</v>
      </c>
    </row>
    <row r="122" spans="1:17" ht="14.25" customHeight="1" x14ac:dyDescent="0.3">
      <c r="A122" s="1" t="s">
        <v>449</v>
      </c>
      <c r="B122" s="8">
        <f t="shared" si="5"/>
        <v>4</v>
      </c>
      <c r="C122" s="12" t="str">
        <f t="shared" si="8"/>
        <v>Feb</v>
      </c>
      <c r="D122" s="10" t="str">
        <f t="shared" si="6"/>
        <v>2022</v>
      </c>
      <c r="E122" s="11">
        <f t="shared" si="7"/>
        <v>44596</v>
      </c>
      <c r="F122" s="1" t="s">
        <v>450</v>
      </c>
      <c r="G122" s="1" t="s">
        <v>451</v>
      </c>
      <c r="H122" s="1" t="s">
        <v>810</v>
      </c>
      <c r="I122" s="1" t="s">
        <v>650</v>
      </c>
      <c r="J122" s="18" t="str">
        <f>VLOOKUP(Table1[[#This Row],[ship_state]],Table2[#All],4,FALSE)</f>
        <v>Southern</v>
      </c>
      <c r="K122" s="1" t="s">
        <v>452</v>
      </c>
      <c r="L122" s="1" t="s">
        <v>15</v>
      </c>
      <c r="M122" s="1" t="s">
        <v>453</v>
      </c>
      <c r="N122" s="1" t="s">
        <v>64</v>
      </c>
      <c r="O122" s="1" t="s">
        <v>17</v>
      </c>
      <c r="P122" s="1" t="s">
        <v>18</v>
      </c>
      <c r="Q122" s="3">
        <v>114.46</v>
      </c>
    </row>
    <row r="123" spans="1:17" ht="14.25" customHeight="1" x14ac:dyDescent="0.3">
      <c r="A123" s="1" t="s">
        <v>454</v>
      </c>
      <c r="B123" s="8">
        <f t="shared" si="5"/>
        <v>21</v>
      </c>
      <c r="C123" s="12" t="str">
        <f t="shared" si="8"/>
        <v>Dec</v>
      </c>
      <c r="D123" s="10" t="str">
        <f t="shared" si="6"/>
        <v>2021</v>
      </c>
      <c r="E123" s="11">
        <f t="shared" si="7"/>
        <v>44551</v>
      </c>
      <c r="F123" s="1" t="s">
        <v>455</v>
      </c>
      <c r="G123" s="1" t="s">
        <v>441</v>
      </c>
      <c r="H123" s="1" t="s">
        <v>810</v>
      </c>
      <c r="I123" s="1" t="s">
        <v>650</v>
      </c>
      <c r="J123" s="18" t="str">
        <f>VLOOKUP(Table1[[#This Row],[ship_state]],Table2[#All],4,FALSE)</f>
        <v>Southern</v>
      </c>
      <c r="K123" s="1" t="s">
        <v>237</v>
      </c>
      <c r="L123" s="1" t="s">
        <v>368</v>
      </c>
      <c r="M123" s="1" t="s">
        <v>442</v>
      </c>
      <c r="N123" s="1" t="s">
        <v>456</v>
      </c>
      <c r="O123" s="1" t="s">
        <v>17</v>
      </c>
      <c r="P123" s="1" t="s">
        <v>18</v>
      </c>
      <c r="Q123" s="3">
        <v>241.9</v>
      </c>
    </row>
    <row r="124" spans="1:17" ht="14.25" customHeight="1" x14ac:dyDescent="0.3">
      <c r="A124" s="1" t="s">
        <v>457</v>
      </c>
      <c r="B124" s="8">
        <f t="shared" si="5"/>
        <v>6</v>
      </c>
      <c r="C124" s="12" t="str">
        <f t="shared" si="8"/>
        <v>Dec</v>
      </c>
      <c r="D124" s="10" t="str">
        <f t="shared" si="6"/>
        <v>2021</v>
      </c>
      <c r="E124" s="11">
        <f t="shared" si="7"/>
        <v>44536</v>
      </c>
      <c r="F124" s="1" t="s">
        <v>458</v>
      </c>
      <c r="G124" s="1" t="s">
        <v>226</v>
      </c>
      <c r="H124" s="1" t="s">
        <v>771</v>
      </c>
      <c r="I124" s="1" t="s">
        <v>250</v>
      </c>
      <c r="J124" s="18" t="str">
        <f>VLOOKUP(Table1[[#This Row],[ship_state]],Table2[#All],4,FALSE)</f>
        <v>Western</v>
      </c>
      <c r="K124" s="1" t="s">
        <v>459</v>
      </c>
      <c r="L124" s="1" t="s">
        <v>15</v>
      </c>
      <c r="M124" s="1" t="s">
        <v>258</v>
      </c>
      <c r="N124" s="1" t="s">
        <v>37</v>
      </c>
      <c r="O124" s="1" t="s">
        <v>17</v>
      </c>
      <c r="P124" s="1" t="s">
        <v>18</v>
      </c>
      <c r="Q124" s="3">
        <v>84.96</v>
      </c>
    </row>
    <row r="125" spans="1:17" ht="14.25" customHeight="1" x14ac:dyDescent="0.3">
      <c r="A125" s="1" t="s">
        <v>460</v>
      </c>
      <c r="B125" s="8">
        <f t="shared" si="5"/>
        <v>13</v>
      </c>
      <c r="C125" s="12" t="str">
        <f t="shared" si="8"/>
        <v>Dec</v>
      </c>
      <c r="D125" s="10" t="str">
        <f t="shared" si="6"/>
        <v>2021</v>
      </c>
      <c r="E125" s="11">
        <f t="shared" si="7"/>
        <v>44543</v>
      </c>
      <c r="F125" s="1" t="s">
        <v>461</v>
      </c>
      <c r="G125" s="1" t="s">
        <v>462</v>
      </c>
      <c r="H125" s="1" t="s">
        <v>787</v>
      </c>
      <c r="I125" s="1" t="s">
        <v>653</v>
      </c>
      <c r="J125" s="18" t="str">
        <f>VLOOKUP(Table1[[#This Row],[ship_state]],Table2[#All],4,FALSE)</f>
        <v>Southern</v>
      </c>
      <c r="K125" s="1" t="s">
        <v>463</v>
      </c>
      <c r="L125" s="1" t="s">
        <v>15</v>
      </c>
      <c r="M125" s="1" t="s">
        <v>16</v>
      </c>
      <c r="N125" s="1" t="s">
        <v>37</v>
      </c>
      <c r="O125" s="1" t="s">
        <v>17</v>
      </c>
      <c r="P125" s="1" t="s">
        <v>18</v>
      </c>
      <c r="Q125" s="3">
        <v>84.96</v>
      </c>
    </row>
    <row r="126" spans="1:17" ht="14.25" customHeight="1" x14ac:dyDescent="0.3">
      <c r="A126" s="1" t="s">
        <v>464</v>
      </c>
      <c r="B126" s="8">
        <f t="shared" si="5"/>
        <v>2</v>
      </c>
      <c r="C126" s="12" t="str">
        <f t="shared" si="8"/>
        <v>Feb</v>
      </c>
      <c r="D126" s="10" t="str">
        <f t="shared" si="6"/>
        <v>2022</v>
      </c>
      <c r="E126" s="11">
        <f t="shared" si="7"/>
        <v>44594</v>
      </c>
      <c r="F126" s="1" t="s">
        <v>465</v>
      </c>
      <c r="G126" s="1" t="s">
        <v>466</v>
      </c>
      <c r="H126" s="1" t="s">
        <v>823</v>
      </c>
      <c r="I126" s="1" t="s">
        <v>618</v>
      </c>
      <c r="J126" s="18" t="str">
        <f>VLOOKUP(Table1[[#This Row],[ship_state]],Table2[#All],4,FALSE)</f>
        <v>Central</v>
      </c>
      <c r="K126" s="1" t="s">
        <v>162</v>
      </c>
      <c r="L126" s="1" t="s">
        <v>15</v>
      </c>
      <c r="M126" s="1" t="s">
        <v>16</v>
      </c>
      <c r="N126" s="1" t="s">
        <v>37</v>
      </c>
      <c r="O126" s="1" t="s">
        <v>17</v>
      </c>
      <c r="P126" s="1" t="s">
        <v>18</v>
      </c>
      <c r="Q126" s="3">
        <v>84.96</v>
      </c>
    </row>
    <row r="127" spans="1:17" ht="14.25" customHeight="1" x14ac:dyDescent="0.3">
      <c r="A127" s="1" t="s">
        <v>467</v>
      </c>
      <c r="B127" s="8">
        <f t="shared" si="5"/>
        <v>4</v>
      </c>
      <c r="C127" s="12" t="str">
        <f t="shared" si="8"/>
        <v>Dec</v>
      </c>
      <c r="D127" s="10" t="str">
        <f t="shared" si="6"/>
        <v>2021</v>
      </c>
      <c r="E127" s="11">
        <f t="shared" si="7"/>
        <v>44534</v>
      </c>
      <c r="F127" s="1" t="s">
        <v>468</v>
      </c>
      <c r="G127" s="1" t="s">
        <v>469</v>
      </c>
      <c r="H127" s="1" t="s">
        <v>772</v>
      </c>
      <c r="I127" s="1" t="s">
        <v>585</v>
      </c>
      <c r="J127" s="18" t="str">
        <f>VLOOKUP(Table1[[#This Row],[ship_state]],Table2[#All],4,FALSE)</f>
        <v>Southern</v>
      </c>
      <c r="K127" s="1" t="s">
        <v>211</v>
      </c>
      <c r="L127" s="1" t="s">
        <v>15</v>
      </c>
      <c r="M127" s="1" t="s">
        <v>52</v>
      </c>
      <c r="N127" s="1" t="s">
        <v>37</v>
      </c>
      <c r="O127" s="1" t="s">
        <v>17</v>
      </c>
      <c r="P127" s="1" t="s">
        <v>18</v>
      </c>
      <c r="Q127" s="3">
        <v>84.96</v>
      </c>
    </row>
    <row r="128" spans="1:17" ht="14.25" customHeight="1" x14ac:dyDescent="0.3">
      <c r="A128" s="1" t="s">
        <v>470</v>
      </c>
      <c r="B128" s="8">
        <f t="shared" si="5"/>
        <v>29</v>
      </c>
      <c r="C128" s="12" t="str">
        <f t="shared" si="8"/>
        <v>Dec</v>
      </c>
      <c r="D128" s="10" t="str">
        <f t="shared" si="6"/>
        <v>2021</v>
      </c>
      <c r="E128" s="11">
        <f t="shared" si="7"/>
        <v>44559</v>
      </c>
      <c r="F128" s="1" t="s">
        <v>471</v>
      </c>
      <c r="G128" s="1" t="s">
        <v>472</v>
      </c>
      <c r="H128" s="1" t="s">
        <v>781</v>
      </c>
      <c r="I128" s="1" t="s">
        <v>635</v>
      </c>
      <c r="J128" s="18" t="str">
        <f>VLOOKUP(Table1[[#This Row],[ship_state]],Table2[#All],4,FALSE)</f>
        <v>Southern</v>
      </c>
      <c r="K128" s="1" t="s">
        <v>459</v>
      </c>
      <c r="L128" s="1" t="s">
        <v>15</v>
      </c>
      <c r="M128" s="1" t="s">
        <v>258</v>
      </c>
      <c r="N128" s="1" t="s">
        <v>37</v>
      </c>
      <c r="O128" s="1" t="s">
        <v>17</v>
      </c>
      <c r="P128" s="1" t="s">
        <v>18</v>
      </c>
      <c r="Q128" s="3">
        <v>84.96</v>
      </c>
    </row>
    <row r="129" spans="1:17" ht="14.25" customHeight="1" x14ac:dyDescent="0.3">
      <c r="A129" s="1" t="s">
        <v>473</v>
      </c>
      <c r="B129" s="8">
        <f t="shared" si="5"/>
        <v>11</v>
      </c>
      <c r="C129" s="12" t="str">
        <f t="shared" si="8"/>
        <v>Jan</v>
      </c>
      <c r="D129" s="10" t="str">
        <f t="shared" si="6"/>
        <v>2022</v>
      </c>
      <c r="E129" s="11">
        <f t="shared" si="7"/>
        <v>44572</v>
      </c>
      <c r="F129" s="1" t="s">
        <v>474</v>
      </c>
      <c r="G129" s="1" t="s">
        <v>74</v>
      </c>
      <c r="H129" s="1" t="s">
        <v>767</v>
      </c>
      <c r="I129" s="1" t="s">
        <v>730</v>
      </c>
      <c r="J129" s="18" t="str">
        <f>VLOOKUP(Table1[[#This Row],[ship_state]],Table2[#All],4,FALSE)</f>
        <v>Northern</v>
      </c>
      <c r="K129" s="1" t="s">
        <v>71</v>
      </c>
      <c r="L129" s="1" t="s">
        <v>15</v>
      </c>
      <c r="M129" s="1" t="s">
        <v>16</v>
      </c>
      <c r="N129" s="1" t="s">
        <v>37</v>
      </c>
      <c r="O129" s="1" t="s">
        <v>17</v>
      </c>
      <c r="P129" s="1" t="s">
        <v>18</v>
      </c>
      <c r="Q129" s="3">
        <v>84.96</v>
      </c>
    </row>
    <row r="130" spans="1:17" ht="14.25" customHeight="1" x14ac:dyDescent="0.3">
      <c r="A130" s="1" t="s">
        <v>475</v>
      </c>
      <c r="B130" s="8">
        <f t="shared" si="5"/>
        <v>6</v>
      </c>
      <c r="C130" s="12" t="str">
        <f t="shared" si="8"/>
        <v>Dec</v>
      </c>
      <c r="D130" s="10" t="str">
        <f t="shared" si="6"/>
        <v>2021</v>
      </c>
      <c r="E130" s="11">
        <f t="shared" si="7"/>
        <v>44536</v>
      </c>
      <c r="F130" s="1" t="s">
        <v>476</v>
      </c>
      <c r="G130" s="1" t="s">
        <v>477</v>
      </c>
      <c r="H130" s="1" t="s">
        <v>781</v>
      </c>
      <c r="I130" s="1" t="s">
        <v>635</v>
      </c>
      <c r="J130" s="18" t="str">
        <f>VLOOKUP(Table1[[#This Row],[ship_state]],Table2[#All],4,FALSE)</f>
        <v>Southern</v>
      </c>
      <c r="K130" s="1" t="s">
        <v>478</v>
      </c>
      <c r="L130" s="1" t="s">
        <v>15</v>
      </c>
      <c r="M130" s="1" t="s">
        <v>479</v>
      </c>
      <c r="N130" s="1" t="s">
        <v>64</v>
      </c>
      <c r="O130" s="1" t="s">
        <v>17</v>
      </c>
      <c r="P130" s="1" t="s">
        <v>18</v>
      </c>
      <c r="Q130" s="3">
        <v>114.46</v>
      </c>
    </row>
    <row r="131" spans="1:17" ht="14.25" customHeight="1" x14ac:dyDescent="0.3">
      <c r="A131" s="1" t="s">
        <v>480</v>
      </c>
      <c r="B131" s="8">
        <f t="shared" ref="B131:B172" si="9">VALUE(MID(F131,6,2))</f>
        <v>20</v>
      </c>
      <c r="C131" s="12" t="str">
        <f t="shared" si="8"/>
        <v>Jan</v>
      </c>
      <c r="D131" s="10" t="str">
        <f t="shared" ref="D131:D172" si="10">TRIM(SUBSTITUTE(IF(B131&lt;9,MID(F131,12,6),MID(F131,13,6)),",",""))</f>
        <v>2022</v>
      </c>
      <c r="E131" s="11">
        <f t="shared" ref="E131:E172" si="11">DATE(D131,MONTH(DATEVALUE(C131 &amp; "1")), B131)</f>
        <v>44581</v>
      </c>
      <c r="F131" s="1" t="s">
        <v>481</v>
      </c>
      <c r="G131" s="1" t="s">
        <v>158</v>
      </c>
      <c r="H131" s="1" t="s">
        <v>795</v>
      </c>
      <c r="I131" s="1" t="s">
        <v>650</v>
      </c>
      <c r="J131" s="18" t="str">
        <f>VLOOKUP(Table1[[#This Row],[ship_state]],Table2[#All],4,FALSE)</f>
        <v>Southern</v>
      </c>
      <c r="K131" s="1" t="s">
        <v>482</v>
      </c>
      <c r="L131" s="1" t="s">
        <v>15</v>
      </c>
      <c r="M131" s="1" t="s">
        <v>405</v>
      </c>
      <c r="N131" s="1" t="s">
        <v>37</v>
      </c>
      <c r="O131" s="1" t="s">
        <v>17</v>
      </c>
      <c r="P131" s="1" t="s">
        <v>18</v>
      </c>
      <c r="Q131" s="3">
        <v>84.96</v>
      </c>
    </row>
    <row r="132" spans="1:17" ht="14.25" customHeight="1" x14ac:dyDescent="0.3">
      <c r="A132" s="1" t="s">
        <v>483</v>
      </c>
      <c r="B132" s="8">
        <f t="shared" si="9"/>
        <v>4</v>
      </c>
      <c r="C132" s="12" t="str">
        <f t="shared" si="8"/>
        <v>Dec</v>
      </c>
      <c r="D132" s="10" t="str">
        <f t="shared" si="10"/>
        <v>2021</v>
      </c>
      <c r="E132" s="11">
        <f t="shared" si="11"/>
        <v>44534</v>
      </c>
      <c r="F132" s="1" t="s">
        <v>484</v>
      </c>
      <c r="G132" s="1" t="s">
        <v>378</v>
      </c>
      <c r="H132" s="1" t="s">
        <v>781</v>
      </c>
      <c r="I132" s="1" t="s">
        <v>635</v>
      </c>
      <c r="J132" s="18" t="str">
        <f>VLOOKUP(Table1[[#This Row],[ship_state]],Table2[#All],4,FALSE)</f>
        <v>Southern</v>
      </c>
      <c r="K132" s="1" t="s">
        <v>324</v>
      </c>
      <c r="L132" s="1" t="s">
        <v>15</v>
      </c>
      <c r="M132" s="1" t="s">
        <v>175</v>
      </c>
      <c r="N132" s="1" t="s">
        <v>37</v>
      </c>
      <c r="O132" s="1" t="s">
        <v>17</v>
      </c>
      <c r="P132" s="1" t="s">
        <v>18</v>
      </c>
      <c r="Q132" s="3">
        <v>84.96</v>
      </c>
    </row>
    <row r="133" spans="1:17" ht="14.25" customHeight="1" x14ac:dyDescent="0.3">
      <c r="A133" s="1" t="s">
        <v>485</v>
      </c>
      <c r="B133" s="8">
        <f t="shared" si="9"/>
        <v>8</v>
      </c>
      <c r="C133" s="12" t="str">
        <f t="shared" si="8"/>
        <v>Dec</v>
      </c>
      <c r="D133" s="10" t="str">
        <f t="shared" si="10"/>
        <v>2021</v>
      </c>
      <c r="E133" s="11">
        <f t="shared" si="11"/>
        <v>44538</v>
      </c>
      <c r="F133" s="1" t="s">
        <v>486</v>
      </c>
      <c r="G133" s="1" t="s">
        <v>109</v>
      </c>
      <c r="H133" s="1" t="s">
        <v>790</v>
      </c>
      <c r="I133" s="1" t="s">
        <v>693</v>
      </c>
      <c r="J133" s="18" t="str">
        <f>VLOOKUP(Table1[[#This Row],[ship_state]],Table2[#All],4,FALSE)</f>
        <v>Northern</v>
      </c>
      <c r="K133" s="1" t="s">
        <v>22</v>
      </c>
      <c r="L133" s="1" t="s">
        <v>15</v>
      </c>
      <c r="M133" s="1" t="s">
        <v>16</v>
      </c>
      <c r="N133" s="1" t="s">
        <v>37</v>
      </c>
      <c r="O133" s="1" t="s">
        <v>17</v>
      </c>
      <c r="P133" s="1" t="s">
        <v>18</v>
      </c>
      <c r="Q133" s="3">
        <v>84.96</v>
      </c>
    </row>
    <row r="134" spans="1:17" ht="14.25" customHeight="1" x14ac:dyDescent="0.3">
      <c r="A134" s="1" t="s">
        <v>487</v>
      </c>
      <c r="B134" s="8">
        <f t="shared" si="9"/>
        <v>1</v>
      </c>
      <c r="C134" s="12" t="str">
        <f t="shared" si="8"/>
        <v>Dec</v>
      </c>
      <c r="D134" s="10" t="str">
        <f t="shared" si="10"/>
        <v>2021</v>
      </c>
      <c r="E134" s="11">
        <f t="shared" si="11"/>
        <v>44531</v>
      </c>
      <c r="F134" s="1" t="s">
        <v>488</v>
      </c>
      <c r="G134" s="1" t="s">
        <v>489</v>
      </c>
      <c r="H134" s="1" t="s">
        <v>810</v>
      </c>
      <c r="I134" s="1" t="s">
        <v>650</v>
      </c>
      <c r="J134" s="18" t="str">
        <f>VLOOKUP(Table1[[#This Row],[ship_state]],Table2[#All],4,FALSE)</f>
        <v>Southern</v>
      </c>
      <c r="K134" s="1" t="s">
        <v>103</v>
      </c>
      <c r="L134" s="1" t="s">
        <v>15</v>
      </c>
      <c r="M134" s="1" t="s">
        <v>52</v>
      </c>
      <c r="N134" s="1" t="s">
        <v>37</v>
      </c>
      <c r="O134" s="1" t="s">
        <v>17</v>
      </c>
      <c r="P134" s="1" t="s">
        <v>18</v>
      </c>
      <c r="Q134" s="3">
        <v>84.96</v>
      </c>
    </row>
    <row r="135" spans="1:17" ht="14.25" customHeight="1" x14ac:dyDescent="0.3">
      <c r="A135" s="1" t="s">
        <v>490</v>
      </c>
      <c r="B135" s="8">
        <f t="shared" si="9"/>
        <v>14</v>
      </c>
      <c r="C135" s="12" t="str">
        <f t="shared" si="8"/>
        <v>Feb</v>
      </c>
      <c r="D135" s="10" t="str">
        <f t="shared" si="10"/>
        <v>2022</v>
      </c>
      <c r="E135" s="11">
        <f t="shared" si="11"/>
        <v>44606</v>
      </c>
      <c r="F135" s="1" t="s">
        <v>491</v>
      </c>
      <c r="G135" s="1" t="s">
        <v>492</v>
      </c>
      <c r="H135" s="1" t="s">
        <v>824</v>
      </c>
      <c r="I135" s="1" t="s">
        <v>627</v>
      </c>
      <c r="J135" s="18" t="str">
        <f>VLOOKUP(Table1[[#This Row],[ship_state]],Table2[#All],4,FALSE)</f>
        <v>Northern</v>
      </c>
      <c r="K135" s="1" t="s">
        <v>344</v>
      </c>
      <c r="L135" s="1" t="s">
        <v>15</v>
      </c>
      <c r="M135" s="1" t="s">
        <v>16</v>
      </c>
      <c r="N135" s="1" t="s">
        <v>37</v>
      </c>
      <c r="O135" s="1" t="s">
        <v>17</v>
      </c>
      <c r="P135" s="1" t="s">
        <v>18</v>
      </c>
      <c r="Q135" s="3">
        <v>84.96</v>
      </c>
    </row>
    <row r="136" spans="1:17" ht="14.25" customHeight="1" x14ac:dyDescent="0.3">
      <c r="A136" s="1" t="s">
        <v>493</v>
      </c>
      <c r="B136" s="8">
        <f t="shared" si="9"/>
        <v>25</v>
      </c>
      <c r="C136" s="12" t="str">
        <f t="shared" si="8"/>
        <v>Jan</v>
      </c>
      <c r="D136" s="10" t="str">
        <f t="shared" si="10"/>
        <v>2022</v>
      </c>
      <c r="E136" s="11">
        <f t="shared" si="11"/>
        <v>44586</v>
      </c>
      <c r="F136" s="1" t="s">
        <v>494</v>
      </c>
      <c r="G136" s="1" t="s">
        <v>390</v>
      </c>
      <c r="H136" s="1" t="s">
        <v>817</v>
      </c>
      <c r="I136" s="1" t="s">
        <v>613</v>
      </c>
      <c r="J136" s="18" t="str">
        <f>VLOOKUP(Table1[[#This Row],[ship_state]],Table2[#All],4,FALSE)</f>
        <v>Northern</v>
      </c>
      <c r="K136" s="1" t="s">
        <v>22</v>
      </c>
      <c r="L136" s="1" t="s">
        <v>15</v>
      </c>
      <c r="M136" s="1" t="s">
        <v>17</v>
      </c>
      <c r="N136" s="1" t="s">
        <v>37</v>
      </c>
      <c r="O136" s="1" t="s">
        <v>17</v>
      </c>
      <c r="P136" s="1" t="s">
        <v>47</v>
      </c>
      <c r="Q136" s="3">
        <v>84.96</v>
      </c>
    </row>
    <row r="137" spans="1:17" ht="14.25" customHeight="1" x14ac:dyDescent="0.3">
      <c r="A137" s="1" t="s">
        <v>495</v>
      </c>
      <c r="B137" s="8">
        <f t="shared" si="9"/>
        <v>10</v>
      </c>
      <c r="C137" s="12" t="str">
        <f t="shared" si="8"/>
        <v>Dec</v>
      </c>
      <c r="D137" s="10" t="str">
        <f t="shared" si="10"/>
        <v>2021</v>
      </c>
      <c r="E137" s="11">
        <f t="shared" si="11"/>
        <v>44540</v>
      </c>
      <c r="F137" s="1" t="s">
        <v>496</v>
      </c>
      <c r="G137" s="1" t="s">
        <v>497</v>
      </c>
      <c r="H137" s="1" t="s">
        <v>763</v>
      </c>
      <c r="I137" s="1" t="s">
        <v>250</v>
      </c>
      <c r="J137" s="18" t="str">
        <f>VLOOKUP(Table1[[#This Row],[ship_state]],Table2[#All],4,FALSE)</f>
        <v>Western</v>
      </c>
      <c r="K137" s="1" t="s">
        <v>22</v>
      </c>
      <c r="L137" s="1" t="s">
        <v>15</v>
      </c>
      <c r="M137" s="1" t="s">
        <v>16</v>
      </c>
      <c r="N137" s="1" t="s">
        <v>37</v>
      </c>
      <c r="O137" s="1" t="s">
        <v>31</v>
      </c>
      <c r="P137" s="1" t="s">
        <v>18</v>
      </c>
      <c r="Q137" s="3">
        <v>84.96</v>
      </c>
    </row>
    <row r="138" spans="1:17" ht="14.25" customHeight="1" x14ac:dyDescent="0.3">
      <c r="A138" s="1" t="s">
        <v>498</v>
      </c>
      <c r="B138" s="8">
        <f t="shared" si="9"/>
        <v>10</v>
      </c>
      <c r="C138" s="12" t="str">
        <f t="shared" si="8"/>
        <v>Dec</v>
      </c>
      <c r="D138" s="10" t="str">
        <f t="shared" si="10"/>
        <v>2021</v>
      </c>
      <c r="E138" s="11">
        <f t="shared" si="11"/>
        <v>44540</v>
      </c>
      <c r="F138" s="1" t="s">
        <v>499</v>
      </c>
      <c r="G138" s="1" t="s">
        <v>500</v>
      </c>
      <c r="H138" s="1" t="s">
        <v>766</v>
      </c>
      <c r="I138" s="1" t="s">
        <v>250</v>
      </c>
      <c r="J138" s="18" t="str">
        <f>VLOOKUP(Table1[[#This Row],[ship_state]],Table2[#All],4,FALSE)</f>
        <v>Western</v>
      </c>
      <c r="K138" s="1" t="s">
        <v>22</v>
      </c>
      <c r="L138" s="1" t="s">
        <v>170</v>
      </c>
      <c r="M138" s="1" t="s">
        <v>501</v>
      </c>
      <c r="N138" s="1" t="s">
        <v>37</v>
      </c>
      <c r="O138" s="1" t="s">
        <v>17</v>
      </c>
      <c r="P138" s="1" t="s">
        <v>18</v>
      </c>
      <c r="Q138" s="3">
        <v>84.96</v>
      </c>
    </row>
    <row r="139" spans="1:17" ht="14.25" customHeight="1" x14ac:dyDescent="0.3">
      <c r="A139" s="1" t="s">
        <v>502</v>
      </c>
      <c r="B139" s="8">
        <f t="shared" si="9"/>
        <v>2</v>
      </c>
      <c r="C139" s="12" t="str">
        <f t="shared" si="8"/>
        <v>Jan</v>
      </c>
      <c r="D139" s="10" t="str">
        <f t="shared" si="10"/>
        <v>2022</v>
      </c>
      <c r="E139" s="11">
        <f t="shared" si="11"/>
        <v>44563</v>
      </c>
      <c r="F139" s="1" t="s">
        <v>503</v>
      </c>
      <c r="G139" s="1" t="s">
        <v>504</v>
      </c>
      <c r="H139" s="1" t="s">
        <v>820</v>
      </c>
      <c r="I139" s="1" t="s">
        <v>653</v>
      </c>
      <c r="J139" s="18" t="str">
        <f>VLOOKUP(Table1[[#This Row],[ship_state]],Table2[#All],4,FALSE)</f>
        <v>Southern</v>
      </c>
      <c r="K139" s="1" t="s">
        <v>162</v>
      </c>
      <c r="L139" s="1" t="s">
        <v>15</v>
      </c>
      <c r="M139" s="1" t="s">
        <v>16</v>
      </c>
      <c r="N139" s="1" t="s">
        <v>37</v>
      </c>
      <c r="O139" s="1" t="s">
        <v>17</v>
      </c>
      <c r="P139" s="1" t="s">
        <v>18</v>
      </c>
      <c r="Q139" s="3">
        <v>84.96</v>
      </c>
    </row>
    <row r="140" spans="1:17" ht="14.25" customHeight="1" x14ac:dyDescent="0.3">
      <c r="A140" s="1" t="s">
        <v>505</v>
      </c>
      <c r="B140" s="8">
        <f t="shared" si="9"/>
        <v>30</v>
      </c>
      <c r="C140" s="12" t="str">
        <f t="shared" ref="C140:C172" si="12">IF(B140&lt;10,MID(F140,8,3),MID(F140,9,3))</f>
        <v>Nov</v>
      </c>
      <c r="D140" s="10" t="str">
        <f t="shared" si="10"/>
        <v>2021</v>
      </c>
      <c r="E140" s="11">
        <f t="shared" si="11"/>
        <v>44530</v>
      </c>
      <c r="F140" s="1" t="s">
        <v>506</v>
      </c>
      <c r="G140" s="1" t="s">
        <v>507</v>
      </c>
      <c r="H140" s="1" t="s">
        <v>781</v>
      </c>
      <c r="I140" s="1" t="s">
        <v>635</v>
      </c>
      <c r="J140" s="18" t="str">
        <f>VLOOKUP(Table1[[#This Row],[ship_state]],Table2[#All],4,FALSE)</f>
        <v>Southern</v>
      </c>
      <c r="K140" s="1" t="s">
        <v>344</v>
      </c>
      <c r="L140" s="1" t="s">
        <v>15</v>
      </c>
      <c r="M140" s="1" t="s">
        <v>16</v>
      </c>
      <c r="N140" s="1" t="s">
        <v>37</v>
      </c>
      <c r="O140" s="1" t="s">
        <v>17</v>
      </c>
      <c r="P140" s="1" t="s">
        <v>18</v>
      </c>
      <c r="Q140" s="3">
        <v>84.96</v>
      </c>
    </row>
    <row r="141" spans="1:17" ht="14.25" customHeight="1" x14ac:dyDescent="0.3">
      <c r="A141" s="1" t="s">
        <v>508</v>
      </c>
      <c r="B141" s="8">
        <f t="shared" si="9"/>
        <v>4</v>
      </c>
      <c r="C141" s="12" t="str">
        <f t="shared" si="12"/>
        <v>Dec</v>
      </c>
      <c r="D141" s="10" t="str">
        <f t="shared" si="10"/>
        <v>2021</v>
      </c>
      <c r="E141" s="11">
        <f t="shared" si="11"/>
        <v>44534</v>
      </c>
      <c r="F141" s="1" t="s">
        <v>509</v>
      </c>
      <c r="G141" s="1" t="s">
        <v>431</v>
      </c>
      <c r="H141" s="1" t="s">
        <v>769</v>
      </c>
      <c r="I141" s="1" t="s">
        <v>661</v>
      </c>
      <c r="J141" s="18" t="str">
        <f>VLOOKUP(Table1[[#This Row],[ship_state]],Table2[#All],4,FALSE)</f>
        <v>Eastern</v>
      </c>
      <c r="K141" s="1" t="s">
        <v>324</v>
      </c>
      <c r="L141" s="1" t="s">
        <v>15</v>
      </c>
      <c r="M141" s="1" t="s">
        <v>175</v>
      </c>
      <c r="N141" s="1" t="s">
        <v>152</v>
      </c>
      <c r="O141" s="1" t="s">
        <v>17</v>
      </c>
      <c r="P141" s="1" t="s">
        <v>18</v>
      </c>
      <c r="Q141" s="3">
        <v>47.2</v>
      </c>
    </row>
    <row r="142" spans="1:17" ht="14.25" customHeight="1" x14ac:dyDescent="0.3">
      <c r="A142" s="1" t="s">
        <v>510</v>
      </c>
      <c r="B142" s="8">
        <f t="shared" si="9"/>
        <v>31</v>
      </c>
      <c r="C142" s="12" t="str">
        <f t="shared" si="12"/>
        <v>Dec</v>
      </c>
      <c r="D142" s="10" t="str">
        <f t="shared" si="10"/>
        <v>2021</v>
      </c>
      <c r="E142" s="11">
        <f t="shared" si="11"/>
        <v>44561</v>
      </c>
      <c r="F142" s="1" t="s">
        <v>511</v>
      </c>
      <c r="G142" s="1" t="s">
        <v>512</v>
      </c>
      <c r="H142" s="1" t="s">
        <v>769</v>
      </c>
      <c r="I142" s="1" t="s">
        <v>661</v>
      </c>
      <c r="J142" s="18" t="str">
        <f>VLOOKUP(Table1[[#This Row],[ship_state]],Table2[#All],4,FALSE)</f>
        <v>Eastern</v>
      </c>
      <c r="K142" s="1" t="s">
        <v>211</v>
      </c>
      <c r="L142" s="1" t="s">
        <v>15</v>
      </c>
      <c r="M142" s="1" t="s">
        <v>52</v>
      </c>
      <c r="N142" s="1" t="s">
        <v>152</v>
      </c>
      <c r="O142" s="1" t="s">
        <v>17</v>
      </c>
      <c r="P142" s="1" t="s">
        <v>18</v>
      </c>
      <c r="Q142" s="3">
        <v>47.2</v>
      </c>
    </row>
    <row r="143" spans="1:17" ht="14.25" customHeight="1" x14ac:dyDescent="0.3">
      <c r="A143" s="1" t="s">
        <v>513</v>
      </c>
      <c r="B143" s="8">
        <f t="shared" si="9"/>
        <v>30</v>
      </c>
      <c r="C143" s="12" t="str">
        <f t="shared" si="12"/>
        <v>Jan</v>
      </c>
      <c r="D143" s="10" t="str">
        <f t="shared" si="10"/>
        <v>2022</v>
      </c>
      <c r="E143" s="11">
        <f t="shared" si="11"/>
        <v>44591</v>
      </c>
      <c r="F143" s="1" t="s">
        <v>514</v>
      </c>
      <c r="G143" s="1" t="s">
        <v>515</v>
      </c>
      <c r="H143" s="1" t="s">
        <v>825</v>
      </c>
      <c r="I143" s="1" t="s">
        <v>631</v>
      </c>
      <c r="J143" s="18" t="str">
        <f>VLOOKUP(Table1[[#This Row],[ship_state]],Table2[#All],4,FALSE)</f>
        <v>Western</v>
      </c>
      <c r="K143" s="1" t="s">
        <v>516</v>
      </c>
      <c r="L143" s="1" t="s">
        <v>15</v>
      </c>
      <c r="M143" s="1" t="s">
        <v>258</v>
      </c>
      <c r="N143" s="1" t="s">
        <v>37</v>
      </c>
      <c r="O143" s="1" t="s">
        <v>17</v>
      </c>
      <c r="P143" s="1" t="s">
        <v>18</v>
      </c>
      <c r="Q143" s="3">
        <v>84.96</v>
      </c>
    </row>
    <row r="144" spans="1:17" ht="14.25" customHeight="1" x14ac:dyDescent="0.3">
      <c r="A144" s="1" t="s">
        <v>517</v>
      </c>
      <c r="B144" s="8">
        <f t="shared" si="9"/>
        <v>29</v>
      </c>
      <c r="C144" s="12" t="str">
        <f t="shared" si="12"/>
        <v>Dec</v>
      </c>
      <c r="D144" s="10" t="str">
        <f t="shared" si="10"/>
        <v>2021</v>
      </c>
      <c r="E144" s="11">
        <f t="shared" si="11"/>
        <v>44559</v>
      </c>
      <c r="F144" s="1" t="s">
        <v>518</v>
      </c>
      <c r="G144" s="1" t="s">
        <v>519</v>
      </c>
      <c r="H144" s="3" t="s">
        <v>826</v>
      </c>
      <c r="I144" s="3" t="s">
        <v>689</v>
      </c>
      <c r="J144" s="18" t="str">
        <f>VLOOKUP(Table1[[#This Row],[ship_state]],Table2[#All],4,FALSE)</f>
        <v>Northern</v>
      </c>
      <c r="K144" s="1" t="s">
        <v>22</v>
      </c>
      <c r="L144" s="1" t="s">
        <v>15</v>
      </c>
      <c r="M144" s="1" t="s">
        <v>16</v>
      </c>
      <c r="N144" s="1" t="s">
        <v>37</v>
      </c>
      <c r="O144" s="1" t="s">
        <v>31</v>
      </c>
      <c r="P144" s="1" t="s">
        <v>18</v>
      </c>
      <c r="Q144" s="3">
        <v>84.96</v>
      </c>
    </row>
    <row r="145" spans="1:17" ht="14.25" customHeight="1" x14ac:dyDescent="0.3">
      <c r="A145" s="1" t="s">
        <v>520</v>
      </c>
      <c r="B145" s="8">
        <f t="shared" si="9"/>
        <v>16</v>
      </c>
      <c r="C145" s="12" t="str">
        <f t="shared" si="12"/>
        <v>Jan</v>
      </c>
      <c r="D145" s="10" t="str">
        <f t="shared" si="10"/>
        <v>2022</v>
      </c>
      <c r="E145" s="11">
        <f t="shared" si="11"/>
        <v>44577</v>
      </c>
      <c r="F145" s="1" t="s">
        <v>521</v>
      </c>
      <c r="G145" s="1" t="s">
        <v>522</v>
      </c>
      <c r="H145" s="1" t="s">
        <v>769</v>
      </c>
      <c r="I145" s="1" t="s">
        <v>661</v>
      </c>
      <c r="J145" s="18" t="str">
        <f>VLOOKUP(Table1[[#This Row],[ship_state]],Table2[#All],4,FALSE)</f>
        <v>Eastern</v>
      </c>
      <c r="K145" s="1" t="s">
        <v>482</v>
      </c>
      <c r="L145" s="1" t="s">
        <v>15</v>
      </c>
      <c r="M145" s="1" t="s">
        <v>405</v>
      </c>
      <c r="N145" s="1" t="s">
        <v>152</v>
      </c>
      <c r="O145" s="1" t="s">
        <v>17</v>
      </c>
      <c r="P145" s="1" t="s">
        <v>18</v>
      </c>
      <c r="Q145" s="3">
        <v>47.2</v>
      </c>
    </row>
    <row r="146" spans="1:17" ht="14.25" customHeight="1" x14ac:dyDescent="0.3">
      <c r="A146" s="1" t="s">
        <v>523</v>
      </c>
      <c r="B146" s="8">
        <f t="shared" si="9"/>
        <v>23</v>
      </c>
      <c r="C146" s="12" t="str">
        <f t="shared" si="12"/>
        <v>Feb</v>
      </c>
      <c r="D146" s="10" t="str">
        <f t="shared" si="10"/>
        <v>2022</v>
      </c>
      <c r="E146" s="11">
        <f t="shared" si="11"/>
        <v>44615</v>
      </c>
      <c r="F146" s="1" t="s">
        <v>524</v>
      </c>
      <c r="G146" s="1" t="s">
        <v>525</v>
      </c>
      <c r="H146" s="1" t="s">
        <v>827</v>
      </c>
      <c r="I146" s="1" t="s">
        <v>627</v>
      </c>
      <c r="J146" s="18" t="str">
        <f>VLOOKUP(Table1[[#This Row],[ship_state]],Table2[#All],4,FALSE)</f>
        <v>Northern</v>
      </c>
      <c r="K146" s="1" t="s">
        <v>162</v>
      </c>
      <c r="L146" s="1" t="s">
        <v>15</v>
      </c>
      <c r="M146" s="1" t="s">
        <v>16</v>
      </c>
      <c r="N146" s="1" t="s">
        <v>37</v>
      </c>
      <c r="O146" s="1" t="s">
        <v>31</v>
      </c>
      <c r="P146" s="1" t="s">
        <v>18</v>
      </c>
      <c r="Q146" s="3">
        <v>84.96</v>
      </c>
    </row>
    <row r="147" spans="1:17" ht="14.25" customHeight="1" x14ac:dyDescent="0.3">
      <c r="A147" s="1" t="s">
        <v>526</v>
      </c>
      <c r="B147" s="8">
        <f t="shared" si="9"/>
        <v>9</v>
      </c>
      <c r="C147" s="12" t="str">
        <f t="shared" si="12"/>
        <v>Feb</v>
      </c>
      <c r="D147" s="10" t="str">
        <f t="shared" si="10"/>
        <v>2022</v>
      </c>
      <c r="E147" s="11">
        <f t="shared" si="11"/>
        <v>44601</v>
      </c>
      <c r="F147" s="1" t="s">
        <v>527</v>
      </c>
      <c r="G147" s="1" t="s">
        <v>528</v>
      </c>
      <c r="H147" s="1" t="s">
        <v>763</v>
      </c>
      <c r="I147" s="1" t="s">
        <v>250</v>
      </c>
      <c r="J147" s="18" t="str">
        <f>VLOOKUP(Table1[[#This Row],[ship_state]],Table2[#All],4,FALSE)</f>
        <v>Western</v>
      </c>
      <c r="K147" s="1" t="s">
        <v>516</v>
      </c>
      <c r="L147" s="1" t="s">
        <v>15</v>
      </c>
      <c r="M147" s="1" t="s">
        <v>258</v>
      </c>
      <c r="N147" s="1" t="s">
        <v>37</v>
      </c>
      <c r="O147" s="1" t="s">
        <v>17</v>
      </c>
      <c r="P147" s="1" t="s">
        <v>18</v>
      </c>
      <c r="Q147" s="3">
        <v>84.96</v>
      </c>
    </row>
    <row r="148" spans="1:17" ht="14.25" customHeight="1" x14ac:dyDescent="0.3">
      <c r="A148" s="1" t="s">
        <v>529</v>
      </c>
      <c r="B148" s="8">
        <f t="shared" si="9"/>
        <v>13</v>
      </c>
      <c r="C148" s="12" t="str">
        <f t="shared" si="12"/>
        <v>Jan</v>
      </c>
      <c r="D148" s="10" t="str">
        <f t="shared" si="10"/>
        <v>2022</v>
      </c>
      <c r="E148" s="11">
        <f t="shared" si="11"/>
        <v>44574</v>
      </c>
      <c r="F148" s="1" t="s">
        <v>530</v>
      </c>
      <c r="G148" s="1" t="s">
        <v>531</v>
      </c>
      <c r="H148" s="1" t="s">
        <v>828</v>
      </c>
      <c r="I148" s="1" t="s">
        <v>627</v>
      </c>
      <c r="J148" s="18" t="str">
        <f>VLOOKUP(Table1[[#This Row],[ship_state]],Table2[#All],4,FALSE)</f>
        <v>Northern</v>
      </c>
      <c r="K148" s="1" t="s">
        <v>92</v>
      </c>
      <c r="L148" s="1" t="s">
        <v>15</v>
      </c>
      <c r="M148" s="1" t="s">
        <v>16</v>
      </c>
      <c r="N148" s="1" t="s">
        <v>37</v>
      </c>
      <c r="O148" s="1" t="s">
        <v>17</v>
      </c>
      <c r="P148" s="1" t="s">
        <v>18</v>
      </c>
      <c r="Q148" s="3">
        <v>84.96</v>
      </c>
    </row>
    <row r="149" spans="1:17" ht="14.25" customHeight="1" x14ac:dyDescent="0.3">
      <c r="A149" s="1" t="s">
        <v>532</v>
      </c>
      <c r="B149" s="8">
        <f t="shared" si="9"/>
        <v>20</v>
      </c>
      <c r="C149" s="12" t="str">
        <f t="shared" si="12"/>
        <v>Dec</v>
      </c>
      <c r="D149" s="10" t="str">
        <f t="shared" si="10"/>
        <v>2021</v>
      </c>
      <c r="E149" s="11">
        <f t="shared" si="11"/>
        <v>44550</v>
      </c>
      <c r="F149" s="1" t="s">
        <v>533</v>
      </c>
      <c r="G149" s="1" t="s">
        <v>534</v>
      </c>
      <c r="H149" s="1" t="s">
        <v>829</v>
      </c>
      <c r="I149" s="1" t="s">
        <v>661</v>
      </c>
      <c r="J149" s="18" t="str">
        <f>VLOOKUP(Table1[[#This Row],[ship_state]],Table2[#All],4,FALSE)</f>
        <v>Eastern</v>
      </c>
      <c r="K149" s="1" t="s">
        <v>482</v>
      </c>
      <c r="L149" s="1" t="s">
        <v>15</v>
      </c>
      <c r="M149" s="1" t="s">
        <v>405</v>
      </c>
      <c r="N149" s="1" t="s">
        <v>23</v>
      </c>
      <c r="O149" s="1" t="s">
        <v>17</v>
      </c>
      <c r="P149" s="1" t="s">
        <v>18</v>
      </c>
      <c r="Q149" s="3">
        <v>60.18</v>
      </c>
    </row>
    <row r="150" spans="1:17" ht="14.25" customHeight="1" x14ac:dyDescent="0.3">
      <c r="A150" s="1" t="s">
        <v>535</v>
      </c>
      <c r="B150" s="8">
        <f t="shared" si="9"/>
        <v>9</v>
      </c>
      <c r="C150" s="12" t="str">
        <f t="shared" si="12"/>
        <v>Jan</v>
      </c>
      <c r="D150" s="10" t="str">
        <f t="shared" si="10"/>
        <v>2022</v>
      </c>
      <c r="E150" s="11">
        <f t="shared" si="11"/>
        <v>44570</v>
      </c>
      <c r="F150" s="1" t="s">
        <v>536</v>
      </c>
      <c r="G150" s="1" t="s">
        <v>451</v>
      </c>
      <c r="H150" s="1" t="s">
        <v>810</v>
      </c>
      <c r="I150" s="1" t="s">
        <v>650</v>
      </c>
      <c r="J150" s="18" t="str">
        <f>VLOOKUP(Table1[[#This Row],[ship_state]],Table2[#All],4,FALSE)</f>
        <v>Southern</v>
      </c>
      <c r="K150" s="1" t="s">
        <v>318</v>
      </c>
      <c r="L150" s="1" t="s">
        <v>15</v>
      </c>
      <c r="M150" s="1" t="s">
        <v>52</v>
      </c>
      <c r="N150" s="1" t="s">
        <v>37</v>
      </c>
      <c r="O150" s="1" t="s">
        <v>17</v>
      </c>
      <c r="P150" s="1" t="s">
        <v>18</v>
      </c>
      <c r="Q150" s="3">
        <v>84.96</v>
      </c>
    </row>
    <row r="151" spans="1:17" ht="14.25" customHeight="1" x14ac:dyDescent="0.3">
      <c r="A151" s="1" t="s">
        <v>537</v>
      </c>
      <c r="B151" s="8">
        <f t="shared" si="9"/>
        <v>9</v>
      </c>
      <c r="C151" s="12" t="str">
        <f t="shared" si="12"/>
        <v>Dec</v>
      </c>
      <c r="D151" s="10" t="str">
        <f t="shared" si="10"/>
        <v>2021</v>
      </c>
      <c r="E151" s="11">
        <f t="shared" si="11"/>
        <v>44539</v>
      </c>
      <c r="F151" s="1" t="s">
        <v>538</v>
      </c>
      <c r="G151" s="1" t="s">
        <v>539</v>
      </c>
      <c r="H151" s="1" t="s">
        <v>773</v>
      </c>
      <c r="I151" s="1" t="s">
        <v>650</v>
      </c>
      <c r="J151" s="18" t="str">
        <f>VLOOKUP(Table1[[#This Row],[ship_state]],Table2[#All],4,FALSE)</f>
        <v>Southern</v>
      </c>
      <c r="K151" s="1" t="s">
        <v>22</v>
      </c>
      <c r="L151" s="1" t="s">
        <v>15</v>
      </c>
      <c r="M151" s="1" t="s">
        <v>16</v>
      </c>
      <c r="N151" s="1" t="s">
        <v>37</v>
      </c>
      <c r="O151" s="1" t="s">
        <v>31</v>
      </c>
      <c r="P151" s="1" t="s">
        <v>18</v>
      </c>
      <c r="Q151" s="3">
        <v>84.96</v>
      </c>
    </row>
    <row r="152" spans="1:17" ht="14.25" customHeight="1" x14ac:dyDescent="0.3">
      <c r="A152" s="1" t="s">
        <v>540</v>
      </c>
      <c r="B152" s="8">
        <f t="shared" si="9"/>
        <v>19</v>
      </c>
      <c r="C152" s="12" t="str">
        <f t="shared" si="12"/>
        <v>Dec</v>
      </c>
      <c r="D152" s="10" t="str">
        <f t="shared" si="10"/>
        <v>2021</v>
      </c>
      <c r="E152" s="11">
        <f t="shared" si="11"/>
        <v>44549</v>
      </c>
      <c r="F152" s="1" t="s">
        <v>541</v>
      </c>
      <c r="G152" s="1" t="s">
        <v>542</v>
      </c>
      <c r="H152" s="1" t="s">
        <v>781</v>
      </c>
      <c r="I152" s="1" t="s">
        <v>635</v>
      </c>
      <c r="J152" s="18" t="str">
        <f>VLOOKUP(Table1[[#This Row],[ship_state]],Table2[#All],4,FALSE)</f>
        <v>Southern</v>
      </c>
      <c r="K152" s="1" t="s">
        <v>22</v>
      </c>
      <c r="L152" s="1" t="s">
        <v>15</v>
      </c>
      <c r="M152" s="1" t="s">
        <v>17</v>
      </c>
      <c r="N152" s="1" t="s">
        <v>37</v>
      </c>
      <c r="O152" s="1" t="s">
        <v>17</v>
      </c>
      <c r="P152" s="1" t="s">
        <v>47</v>
      </c>
      <c r="Q152" s="3">
        <v>84.96</v>
      </c>
    </row>
    <row r="153" spans="1:17" ht="14.25" customHeight="1" x14ac:dyDescent="0.3">
      <c r="A153" s="1" t="s">
        <v>543</v>
      </c>
      <c r="B153" s="8">
        <f t="shared" si="9"/>
        <v>21</v>
      </c>
      <c r="C153" s="12" t="str">
        <f t="shared" si="12"/>
        <v>Feb</v>
      </c>
      <c r="D153" s="10" t="str">
        <f t="shared" si="10"/>
        <v>2022</v>
      </c>
      <c r="E153" s="11">
        <f t="shared" si="11"/>
        <v>44613</v>
      </c>
      <c r="F153" s="1" t="s">
        <v>544</v>
      </c>
      <c r="G153" s="1" t="s">
        <v>545</v>
      </c>
      <c r="H153" s="1" t="s">
        <v>830</v>
      </c>
      <c r="I153" s="1" t="s">
        <v>627</v>
      </c>
      <c r="J153" s="18" t="str">
        <f>VLOOKUP(Table1[[#This Row],[ship_state]],Table2[#All],4,FALSE)</f>
        <v>Northern</v>
      </c>
      <c r="K153" s="1" t="s">
        <v>459</v>
      </c>
      <c r="L153" s="1" t="s">
        <v>15</v>
      </c>
      <c r="M153" s="1" t="s">
        <v>258</v>
      </c>
      <c r="N153" s="1" t="s">
        <v>23</v>
      </c>
      <c r="O153" s="1" t="s">
        <v>17</v>
      </c>
      <c r="P153" s="1" t="s">
        <v>18</v>
      </c>
      <c r="Q153" s="3">
        <v>60.18</v>
      </c>
    </row>
    <row r="154" spans="1:17" ht="14.25" customHeight="1" x14ac:dyDescent="0.3">
      <c r="A154" s="1" t="s">
        <v>546</v>
      </c>
      <c r="B154" s="8">
        <f t="shared" si="9"/>
        <v>15</v>
      </c>
      <c r="C154" s="12" t="str">
        <f t="shared" si="12"/>
        <v>Dec</v>
      </c>
      <c r="D154" s="10" t="str">
        <f t="shared" si="10"/>
        <v>2021</v>
      </c>
      <c r="E154" s="11">
        <f t="shared" si="11"/>
        <v>44545</v>
      </c>
      <c r="F154" s="1" t="s">
        <v>547</v>
      </c>
      <c r="G154" s="1" t="s">
        <v>548</v>
      </c>
      <c r="H154" s="1" t="s">
        <v>781</v>
      </c>
      <c r="I154" s="1" t="s">
        <v>635</v>
      </c>
      <c r="J154" s="18" t="str">
        <f>VLOOKUP(Table1[[#This Row],[ship_state]],Table2[#All],4,FALSE)</f>
        <v>Southern</v>
      </c>
      <c r="K154" s="1" t="s">
        <v>549</v>
      </c>
      <c r="L154" s="1" t="s">
        <v>15</v>
      </c>
      <c r="M154" s="1" t="s">
        <v>175</v>
      </c>
      <c r="N154" s="1" t="s">
        <v>37</v>
      </c>
      <c r="O154" s="1" t="s">
        <v>17</v>
      </c>
      <c r="P154" s="1" t="s">
        <v>18</v>
      </c>
      <c r="Q154" s="3">
        <v>84.96</v>
      </c>
    </row>
    <row r="155" spans="1:17" ht="14.25" customHeight="1" x14ac:dyDescent="0.3">
      <c r="A155" s="1" t="s">
        <v>550</v>
      </c>
      <c r="B155" s="8">
        <f t="shared" si="9"/>
        <v>1</v>
      </c>
      <c r="C155" s="12" t="str">
        <f t="shared" si="12"/>
        <v>Feb</v>
      </c>
      <c r="D155" s="10" t="str">
        <f t="shared" si="10"/>
        <v>2022</v>
      </c>
      <c r="E155" s="11">
        <f t="shared" si="11"/>
        <v>44593</v>
      </c>
      <c r="F155" s="1" t="s">
        <v>551</v>
      </c>
      <c r="G155" s="1" t="s">
        <v>552</v>
      </c>
      <c r="H155" s="1" t="s">
        <v>810</v>
      </c>
      <c r="I155" s="1" t="s">
        <v>650</v>
      </c>
      <c r="J155" s="18" t="str">
        <f>VLOOKUP(Table1[[#This Row],[ship_state]],Table2[#All],4,FALSE)</f>
        <v>Southern</v>
      </c>
      <c r="K155" s="1" t="s">
        <v>162</v>
      </c>
      <c r="L155" s="1" t="s">
        <v>15</v>
      </c>
      <c r="M155" s="1" t="s">
        <v>16</v>
      </c>
      <c r="N155" s="1" t="s">
        <v>37</v>
      </c>
      <c r="O155" s="1" t="s">
        <v>17</v>
      </c>
      <c r="P155" s="1" t="s">
        <v>18</v>
      </c>
      <c r="Q155" s="3">
        <v>84.96</v>
      </c>
    </row>
    <row r="156" spans="1:17" ht="14.25" customHeight="1" x14ac:dyDescent="0.3">
      <c r="A156" s="1" t="s">
        <v>553</v>
      </c>
      <c r="B156" s="8">
        <f t="shared" si="9"/>
        <v>9</v>
      </c>
      <c r="C156" s="12" t="str">
        <f t="shared" si="12"/>
        <v>Jan</v>
      </c>
      <c r="D156" s="10" t="str">
        <f t="shared" si="10"/>
        <v>2022</v>
      </c>
      <c r="E156" s="11">
        <f t="shared" si="11"/>
        <v>44570</v>
      </c>
      <c r="F156" s="1" t="s">
        <v>554</v>
      </c>
      <c r="G156" s="1" t="s">
        <v>555</v>
      </c>
      <c r="H156" s="1" t="s">
        <v>767</v>
      </c>
      <c r="I156" s="1" t="s">
        <v>730</v>
      </c>
      <c r="J156" s="18" t="str">
        <f>VLOOKUP(Table1[[#This Row],[ship_state]],Table2[#All],4,FALSE)</f>
        <v>Northern</v>
      </c>
      <c r="K156" s="1" t="s">
        <v>299</v>
      </c>
      <c r="L156" s="1" t="s">
        <v>15</v>
      </c>
      <c r="M156" s="1" t="s">
        <v>16</v>
      </c>
      <c r="N156" s="1" t="s">
        <v>37</v>
      </c>
      <c r="O156" s="1" t="s">
        <v>17</v>
      </c>
      <c r="P156" s="1" t="s">
        <v>18</v>
      </c>
      <c r="Q156" s="3">
        <v>84.96</v>
      </c>
    </row>
    <row r="157" spans="1:17" ht="14.25" customHeight="1" x14ac:dyDescent="0.3">
      <c r="A157" s="1" t="s">
        <v>556</v>
      </c>
      <c r="B157" s="8">
        <f t="shared" si="9"/>
        <v>12</v>
      </c>
      <c r="C157" s="12" t="str">
        <f t="shared" si="12"/>
        <v>Dec</v>
      </c>
      <c r="D157" s="10" t="str">
        <f t="shared" si="10"/>
        <v>2021</v>
      </c>
      <c r="E157" s="11">
        <f t="shared" si="11"/>
        <v>44542</v>
      </c>
      <c r="F157" s="1" t="s">
        <v>557</v>
      </c>
      <c r="G157" s="1" t="s">
        <v>558</v>
      </c>
      <c r="H157" s="1" t="s">
        <v>736</v>
      </c>
      <c r="I157" s="1" t="s">
        <v>736</v>
      </c>
      <c r="J157" s="18" t="str">
        <f>VLOOKUP(Table1[[#This Row],[ship_state]],Table2[#All],4,FALSE)</f>
        <v>Northern</v>
      </c>
      <c r="K157" s="1" t="s">
        <v>22</v>
      </c>
      <c r="L157" s="1" t="s">
        <v>15</v>
      </c>
      <c r="M157" s="1" t="s">
        <v>17</v>
      </c>
      <c r="N157" s="1" t="s">
        <v>37</v>
      </c>
      <c r="O157" s="1" t="s">
        <v>17</v>
      </c>
      <c r="P157" s="1" t="s">
        <v>18</v>
      </c>
      <c r="Q157" s="3">
        <v>84.96</v>
      </c>
    </row>
    <row r="158" spans="1:17" ht="14.25" customHeight="1" x14ac:dyDescent="0.3">
      <c r="A158" s="1" t="s">
        <v>559</v>
      </c>
      <c r="B158" s="8">
        <f t="shared" si="9"/>
        <v>2</v>
      </c>
      <c r="C158" s="12" t="str">
        <f t="shared" si="12"/>
        <v>Jan</v>
      </c>
      <c r="D158" s="10" t="str">
        <f t="shared" si="10"/>
        <v>2022</v>
      </c>
      <c r="E158" s="11">
        <f t="shared" si="11"/>
        <v>44563</v>
      </c>
      <c r="F158" s="1" t="s">
        <v>560</v>
      </c>
      <c r="G158" s="1" t="s">
        <v>561</v>
      </c>
      <c r="H158" s="1" t="s">
        <v>772</v>
      </c>
      <c r="I158" s="1" t="s">
        <v>585</v>
      </c>
      <c r="J158" s="18" t="str">
        <f>VLOOKUP(Table1[[#This Row],[ship_state]],Table2[#All],4,FALSE)</f>
        <v>Southern</v>
      </c>
      <c r="K158" s="1" t="s">
        <v>562</v>
      </c>
      <c r="L158" s="1" t="s">
        <v>15</v>
      </c>
      <c r="M158" s="1" t="s">
        <v>405</v>
      </c>
      <c r="N158" s="1" t="s">
        <v>37</v>
      </c>
      <c r="O158" s="1" t="s">
        <v>17</v>
      </c>
      <c r="P158" s="1" t="s">
        <v>18</v>
      </c>
      <c r="Q158" s="3">
        <v>84.96</v>
      </c>
    </row>
    <row r="159" spans="1:17" ht="14.25" customHeight="1" x14ac:dyDescent="0.3">
      <c r="A159" s="1" t="s">
        <v>563</v>
      </c>
      <c r="B159" s="8">
        <f t="shared" si="9"/>
        <v>8</v>
      </c>
      <c r="C159" s="12" t="str">
        <f t="shared" si="12"/>
        <v>Dec</v>
      </c>
      <c r="D159" s="10" t="str">
        <f t="shared" si="10"/>
        <v>2021</v>
      </c>
      <c r="E159" s="11">
        <f t="shared" si="11"/>
        <v>44538</v>
      </c>
      <c r="F159" s="1" t="s">
        <v>564</v>
      </c>
      <c r="G159" s="1" t="s">
        <v>565</v>
      </c>
      <c r="H159" s="1" t="s">
        <v>831</v>
      </c>
      <c r="I159" s="1" t="s">
        <v>631</v>
      </c>
      <c r="J159" s="18" t="str">
        <f>VLOOKUP(Table1[[#This Row],[ship_state]],Table2[#All],4,FALSE)</f>
        <v>Western</v>
      </c>
      <c r="K159" s="1" t="s">
        <v>51</v>
      </c>
      <c r="L159" s="1" t="s">
        <v>15</v>
      </c>
      <c r="M159" s="1" t="s">
        <v>52</v>
      </c>
      <c r="N159" s="1" t="s">
        <v>37</v>
      </c>
      <c r="O159" s="1" t="s">
        <v>31</v>
      </c>
      <c r="P159" s="1" t="s">
        <v>18</v>
      </c>
      <c r="Q159" s="3">
        <v>84.96</v>
      </c>
    </row>
    <row r="160" spans="1:17" ht="14.25" customHeight="1" x14ac:dyDescent="0.3">
      <c r="A160" s="1" t="s">
        <v>566</v>
      </c>
      <c r="B160" s="8">
        <f t="shared" si="9"/>
        <v>17</v>
      </c>
      <c r="C160" s="12" t="str">
        <f t="shared" si="12"/>
        <v>Feb</v>
      </c>
      <c r="D160" s="10" t="str">
        <f t="shared" si="10"/>
        <v>2022</v>
      </c>
      <c r="E160" s="11">
        <f t="shared" si="11"/>
        <v>44609</v>
      </c>
      <c r="F160" s="1" t="s">
        <v>567</v>
      </c>
      <c r="G160" s="1" t="s">
        <v>568</v>
      </c>
      <c r="H160" s="1" t="s">
        <v>769</v>
      </c>
      <c r="I160" s="1" t="s">
        <v>661</v>
      </c>
      <c r="J160" s="18" t="str">
        <f>VLOOKUP(Table1[[#This Row],[ship_state]],Table2[#All],4,FALSE)</f>
        <v>Eastern</v>
      </c>
      <c r="K160" s="1" t="s">
        <v>569</v>
      </c>
      <c r="L160" s="1" t="s">
        <v>15</v>
      </c>
      <c r="M160" s="1" t="s">
        <v>16</v>
      </c>
      <c r="N160" s="1" t="s">
        <v>152</v>
      </c>
      <c r="O160" s="1" t="s">
        <v>31</v>
      </c>
      <c r="P160" s="1" t="s">
        <v>18</v>
      </c>
      <c r="Q160" s="3">
        <v>47.2</v>
      </c>
    </row>
    <row r="161" spans="1:17" ht="14.25" customHeight="1" x14ac:dyDescent="0.3">
      <c r="A161" s="1" t="s">
        <v>570</v>
      </c>
      <c r="B161" s="8">
        <f t="shared" si="9"/>
        <v>30</v>
      </c>
      <c r="C161" s="12" t="str">
        <f t="shared" si="12"/>
        <v>Jan</v>
      </c>
      <c r="D161" s="10" t="str">
        <f t="shared" si="10"/>
        <v>2022</v>
      </c>
      <c r="E161" s="11">
        <f t="shared" si="11"/>
        <v>44591</v>
      </c>
      <c r="F161" s="1" t="s">
        <v>571</v>
      </c>
      <c r="G161" s="1" t="s">
        <v>552</v>
      </c>
      <c r="H161" s="1" t="s">
        <v>810</v>
      </c>
      <c r="I161" s="1" t="s">
        <v>650</v>
      </c>
      <c r="J161" s="18" t="str">
        <f>VLOOKUP(Table1[[#This Row],[ship_state]],Table2[#All],4,FALSE)</f>
        <v>Southern</v>
      </c>
      <c r="K161" s="1" t="s">
        <v>162</v>
      </c>
      <c r="L161" s="1" t="s">
        <v>15</v>
      </c>
      <c r="M161" s="1" t="s">
        <v>17</v>
      </c>
      <c r="N161" s="1" t="s">
        <v>37</v>
      </c>
      <c r="O161" s="1" t="s">
        <v>31</v>
      </c>
      <c r="P161" s="1" t="s">
        <v>47</v>
      </c>
      <c r="Q161" s="3">
        <v>84.96</v>
      </c>
    </row>
    <row r="162" spans="1:17" ht="14.25" customHeight="1" x14ac:dyDescent="0.3">
      <c r="A162" s="1" t="s">
        <v>572</v>
      </c>
      <c r="B162" s="8">
        <f t="shared" si="9"/>
        <v>10</v>
      </c>
      <c r="C162" s="12" t="str">
        <f t="shared" si="12"/>
        <v>Dec</v>
      </c>
      <c r="D162" s="10" t="str">
        <f t="shared" si="10"/>
        <v>2021</v>
      </c>
      <c r="E162" s="11">
        <f t="shared" si="11"/>
        <v>44540</v>
      </c>
      <c r="F162" s="1" t="s">
        <v>573</v>
      </c>
      <c r="G162" s="1" t="s">
        <v>574</v>
      </c>
      <c r="H162" s="1" t="s">
        <v>781</v>
      </c>
      <c r="I162" s="1" t="s">
        <v>635</v>
      </c>
      <c r="J162" s="18" t="str">
        <f>VLOOKUP(Table1[[#This Row],[ship_state]],Table2[#All],4,FALSE)</f>
        <v>Southern</v>
      </c>
      <c r="K162" s="1" t="s">
        <v>22</v>
      </c>
      <c r="L162" s="1" t="s">
        <v>15</v>
      </c>
      <c r="M162" s="1" t="s">
        <v>16</v>
      </c>
      <c r="N162" s="1" t="s">
        <v>37</v>
      </c>
      <c r="O162" s="1" t="s">
        <v>17</v>
      </c>
      <c r="P162" s="1" t="s">
        <v>18</v>
      </c>
      <c r="Q162" s="3">
        <v>84.96</v>
      </c>
    </row>
    <row r="163" spans="1:17" ht="14.25" customHeight="1" x14ac:dyDescent="0.3">
      <c r="A163" s="1" t="s">
        <v>575</v>
      </c>
      <c r="B163" s="8">
        <f t="shared" si="9"/>
        <v>1</v>
      </c>
      <c r="C163" s="12" t="str">
        <f t="shared" si="12"/>
        <v>Dec</v>
      </c>
      <c r="D163" s="10" t="str">
        <f t="shared" si="10"/>
        <v>2021</v>
      </c>
      <c r="E163" s="11">
        <f t="shared" si="11"/>
        <v>44531</v>
      </c>
      <c r="F163" s="1" t="s">
        <v>576</v>
      </c>
      <c r="G163" s="1" t="s">
        <v>577</v>
      </c>
      <c r="H163" s="1" t="s">
        <v>832</v>
      </c>
      <c r="I163" s="1" t="s">
        <v>627</v>
      </c>
      <c r="J163" s="18" t="str">
        <f>VLOOKUP(Table1[[#This Row],[ship_state]],Table2[#All],4,FALSE)</f>
        <v>Northern</v>
      </c>
      <c r="K163" s="1" t="s">
        <v>22</v>
      </c>
      <c r="L163" s="1" t="s">
        <v>15</v>
      </c>
      <c r="M163" s="1" t="s">
        <v>16</v>
      </c>
      <c r="N163" s="1" t="s">
        <v>37</v>
      </c>
      <c r="O163" s="1" t="s">
        <v>17</v>
      </c>
      <c r="P163" s="1" t="s">
        <v>18</v>
      </c>
      <c r="Q163" s="3">
        <v>84.96</v>
      </c>
    </row>
    <row r="164" spans="1:17" ht="14.25" customHeight="1" x14ac:dyDescent="0.3">
      <c r="A164" s="1" t="s">
        <v>578</v>
      </c>
      <c r="B164" s="8">
        <f t="shared" si="9"/>
        <v>17</v>
      </c>
      <c r="C164" s="12" t="str">
        <f t="shared" si="12"/>
        <v>Feb</v>
      </c>
      <c r="D164" s="10" t="str">
        <f t="shared" si="10"/>
        <v>2022</v>
      </c>
      <c r="E164" s="11">
        <f t="shared" si="11"/>
        <v>44609</v>
      </c>
      <c r="F164" s="1" t="s">
        <v>579</v>
      </c>
      <c r="G164" s="1" t="s">
        <v>580</v>
      </c>
      <c r="H164" s="1" t="s">
        <v>822</v>
      </c>
      <c r="I164" s="1" t="s">
        <v>250</v>
      </c>
      <c r="J164" s="18" t="str">
        <f>VLOOKUP(Table1[[#This Row],[ship_state]],Table2[#All],4,FALSE)</f>
        <v>Western</v>
      </c>
      <c r="K164" s="1" t="s">
        <v>207</v>
      </c>
      <c r="L164" s="1" t="s">
        <v>15</v>
      </c>
      <c r="M164" s="1" t="s">
        <v>16</v>
      </c>
      <c r="N164" s="1" t="s">
        <v>37</v>
      </c>
      <c r="O164" s="1" t="s">
        <v>17</v>
      </c>
      <c r="P164" s="1" t="s">
        <v>18</v>
      </c>
      <c r="Q164" s="3">
        <v>84.96</v>
      </c>
    </row>
    <row r="165" spans="1:17" ht="14.25" customHeight="1" x14ac:dyDescent="0.3">
      <c r="A165" s="1" t="s">
        <v>581</v>
      </c>
      <c r="B165" s="8">
        <f t="shared" si="9"/>
        <v>20</v>
      </c>
      <c r="C165" s="12" t="str">
        <f t="shared" si="12"/>
        <v>Jan</v>
      </c>
      <c r="D165" s="10" t="str">
        <f t="shared" si="10"/>
        <v>2022</v>
      </c>
      <c r="E165" s="11">
        <f t="shared" si="11"/>
        <v>44581</v>
      </c>
      <c r="F165" s="1" t="s">
        <v>582</v>
      </c>
      <c r="G165" s="1" t="s">
        <v>382</v>
      </c>
      <c r="H165" s="1" t="s">
        <v>767</v>
      </c>
      <c r="I165" s="1" t="s">
        <v>730</v>
      </c>
      <c r="J165" s="18" t="str">
        <f>VLOOKUP(Table1[[#This Row],[ship_state]],Table2[#All],4,FALSE)</f>
        <v>Northern</v>
      </c>
      <c r="K165" s="1" t="s">
        <v>14</v>
      </c>
      <c r="L165" s="1" t="s">
        <v>15</v>
      </c>
      <c r="M165" s="1" t="s">
        <v>16</v>
      </c>
      <c r="N165" s="1" t="s">
        <v>37</v>
      </c>
      <c r="O165" s="1" t="s">
        <v>31</v>
      </c>
      <c r="P165" s="1" t="s">
        <v>18</v>
      </c>
      <c r="Q165" s="3">
        <v>84.96</v>
      </c>
    </row>
    <row r="166" spans="1:17" ht="14.25" customHeight="1" x14ac:dyDescent="0.3">
      <c r="A166" s="1" t="s">
        <v>583</v>
      </c>
      <c r="B166" s="8">
        <f t="shared" si="9"/>
        <v>4</v>
      </c>
      <c r="C166" s="12" t="str">
        <f t="shared" si="12"/>
        <v>Dec</v>
      </c>
      <c r="D166" s="10" t="str">
        <f t="shared" si="10"/>
        <v>2021</v>
      </c>
      <c r="E166" s="11">
        <f t="shared" si="11"/>
        <v>44534</v>
      </c>
      <c r="F166" s="1" t="s">
        <v>584</v>
      </c>
      <c r="G166" s="1" t="s">
        <v>561</v>
      </c>
      <c r="H166" s="1" t="s">
        <v>772</v>
      </c>
      <c r="I166" s="1" t="s">
        <v>585</v>
      </c>
      <c r="J166" s="18" t="str">
        <f>VLOOKUP(Table1[[#This Row],[ship_state]],Table2[#All],4,FALSE)</f>
        <v>Southern</v>
      </c>
      <c r="K166" s="1" t="s">
        <v>56</v>
      </c>
      <c r="L166" s="1" t="s">
        <v>15</v>
      </c>
      <c r="M166" s="1" t="s">
        <v>52</v>
      </c>
      <c r="N166" s="1" t="s">
        <v>37</v>
      </c>
      <c r="O166" s="1" t="s">
        <v>17</v>
      </c>
      <c r="P166" s="1" t="s">
        <v>18</v>
      </c>
      <c r="Q166" s="3">
        <v>84.96</v>
      </c>
    </row>
    <row r="167" spans="1:17" ht="14.25" customHeight="1" x14ac:dyDescent="0.3">
      <c r="A167" s="1" t="s">
        <v>586</v>
      </c>
      <c r="B167" s="8">
        <f t="shared" si="9"/>
        <v>25</v>
      </c>
      <c r="C167" s="12" t="str">
        <f t="shared" si="12"/>
        <v>Dec</v>
      </c>
      <c r="D167" s="10" t="str">
        <f t="shared" si="10"/>
        <v>2021</v>
      </c>
      <c r="E167" s="11">
        <f t="shared" si="11"/>
        <v>44555</v>
      </c>
      <c r="F167" s="1" t="s">
        <v>587</v>
      </c>
      <c r="G167" s="1" t="s">
        <v>588</v>
      </c>
      <c r="H167" s="1" t="s">
        <v>774</v>
      </c>
      <c r="I167" s="1" t="s">
        <v>589</v>
      </c>
      <c r="J167" s="18" t="str">
        <f>VLOOKUP(Table1[[#This Row],[ship_state]],Table2[#All],4,FALSE)</f>
        <v>Northern</v>
      </c>
      <c r="K167" s="1" t="s">
        <v>51</v>
      </c>
      <c r="L167" s="1" t="s">
        <v>15</v>
      </c>
      <c r="M167" s="1" t="s">
        <v>52</v>
      </c>
      <c r="N167" s="1" t="s">
        <v>37</v>
      </c>
      <c r="O167" s="1" t="s">
        <v>17</v>
      </c>
      <c r="P167" s="1" t="s">
        <v>18</v>
      </c>
      <c r="Q167" s="3">
        <v>84.96</v>
      </c>
    </row>
    <row r="168" spans="1:17" ht="14.25" customHeight="1" x14ac:dyDescent="0.3">
      <c r="A168" s="1" t="s">
        <v>590</v>
      </c>
      <c r="B168" s="8">
        <f t="shared" si="9"/>
        <v>13</v>
      </c>
      <c r="C168" s="12" t="str">
        <f t="shared" si="12"/>
        <v>Dec</v>
      </c>
      <c r="D168" s="10" t="str">
        <f t="shared" si="10"/>
        <v>2021</v>
      </c>
      <c r="E168" s="11">
        <f t="shared" si="11"/>
        <v>44543</v>
      </c>
      <c r="F168" s="1" t="s">
        <v>591</v>
      </c>
      <c r="G168" s="1" t="s">
        <v>497</v>
      </c>
      <c r="H168" s="1" t="s">
        <v>763</v>
      </c>
      <c r="I168" s="1" t="s">
        <v>250</v>
      </c>
      <c r="J168" s="18" t="str">
        <f>VLOOKUP(Table1[[#This Row],[ship_state]],Table2[#All],4,FALSE)</f>
        <v>Western</v>
      </c>
      <c r="K168" s="1" t="s">
        <v>22</v>
      </c>
      <c r="L168" s="1" t="s">
        <v>368</v>
      </c>
      <c r="M168" s="1" t="s">
        <v>369</v>
      </c>
      <c r="N168" s="1" t="s">
        <v>37</v>
      </c>
      <c r="O168" s="1" t="s">
        <v>31</v>
      </c>
      <c r="P168" s="1" t="s">
        <v>18</v>
      </c>
      <c r="Q168" s="3">
        <v>84.96</v>
      </c>
    </row>
    <row r="169" spans="1:17" ht="14.25" customHeight="1" x14ac:dyDescent="0.3">
      <c r="A169" s="1" t="s">
        <v>592</v>
      </c>
      <c r="B169" s="8">
        <f t="shared" si="9"/>
        <v>1</v>
      </c>
      <c r="C169" s="12" t="str">
        <f t="shared" si="12"/>
        <v>Dec</v>
      </c>
      <c r="D169" s="10" t="str">
        <f t="shared" si="10"/>
        <v>2021</v>
      </c>
      <c r="E169" s="11">
        <f t="shared" si="11"/>
        <v>44531</v>
      </c>
      <c r="F169" s="1" t="s">
        <v>593</v>
      </c>
      <c r="G169" s="1" t="s">
        <v>594</v>
      </c>
      <c r="H169" s="1" t="s">
        <v>833</v>
      </c>
      <c r="I169" s="1" t="s">
        <v>685</v>
      </c>
      <c r="J169" s="18" t="str">
        <f>VLOOKUP(Table1[[#This Row],[ship_state]],Table2[#All],4,FALSE)</f>
        <v>Northern</v>
      </c>
      <c r="K169" s="1" t="s">
        <v>237</v>
      </c>
      <c r="L169" s="1" t="s">
        <v>15</v>
      </c>
      <c r="M169" s="1" t="s">
        <v>238</v>
      </c>
      <c r="N169" s="1" t="s">
        <v>64</v>
      </c>
      <c r="O169" s="1" t="s">
        <v>17</v>
      </c>
      <c r="P169" s="1" t="s">
        <v>18</v>
      </c>
      <c r="Q169" s="3">
        <v>114.46</v>
      </c>
    </row>
    <row r="170" spans="1:17" ht="14.25" customHeight="1" x14ac:dyDescent="0.3">
      <c r="A170" s="1" t="s">
        <v>595</v>
      </c>
      <c r="B170" s="8">
        <f t="shared" si="9"/>
        <v>9</v>
      </c>
      <c r="C170" s="12" t="str">
        <f t="shared" si="12"/>
        <v>Dec</v>
      </c>
      <c r="D170" s="10" t="str">
        <f t="shared" si="10"/>
        <v>2021</v>
      </c>
      <c r="E170" s="11">
        <f t="shared" si="11"/>
        <v>44539</v>
      </c>
      <c r="F170" s="1" t="s">
        <v>596</v>
      </c>
      <c r="G170" s="1" t="s">
        <v>597</v>
      </c>
      <c r="H170" s="1" t="s">
        <v>775</v>
      </c>
      <c r="I170" s="1" t="s">
        <v>647</v>
      </c>
      <c r="J170" s="18" t="str">
        <f>VLOOKUP(Table1[[#This Row],[ship_state]],Table2[#All],4,FALSE)</f>
        <v>Central</v>
      </c>
      <c r="K170" s="1" t="s">
        <v>237</v>
      </c>
      <c r="L170" s="1" t="s">
        <v>15</v>
      </c>
      <c r="M170" s="1" t="s">
        <v>238</v>
      </c>
      <c r="N170" s="1" t="s">
        <v>598</v>
      </c>
      <c r="O170" s="1" t="s">
        <v>17</v>
      </c>
      <c r="P170" s="1" t="s">
        <v>18</v>
      </c>
      <c r="Q170" s="3">
        <v>105.02</v>
      </c>
    </row>
    <row r="171" spans="1:17" ht="14.25" customHeight="1" x14ac:dyDescent="0.3">
      <c r="A171" s="1" t="s">
        <v>599</v>
      </c>
      <c r="B171" s="8">
        <f t="shared" si="9"/>
        <v>23</v>
      </c>
      <c r="C171" s="12" t="str">
        <f t="shared" si="12"/>
        <v>Feb</v>
      </c>
      <c r="D171" s="10" t="str">
        <f t="shared" si="10"/>
        <v>2022</v>
      </c>
      <c r="E171" s="11">
        <f t="shared" si="11"/>
        <v>44615</v>
      </c>
      <c r="F171" s="1" t="s">
        <v>600</v>
      </c>
      <c r="G171" s="1" t="s">
        <v>601</v>
      </c>
      <c r="H171" s="1" t="s">
        <v>769</v>
      </c>
      <c r="I171" s="1" t="s">
        <v>661</v>
      </c>
      <c r="J171" s="18" t="str">
        <f>VLOOKUP(Table1[[#This Row],[ship_state]],Table2[#All],4,FALSE)</f>
        <v>Eastern</v>
      </c>
      <c r="K171" s="1" t="s">
        <v>602</v>
      </c>
      <c r="L171" s="1" t="s">
        <v>15</v>
      </c>
      <c r="M171" s="1" t="s">
        <v>453</v>
      </c>
      <c r="N171" s="1" t="s">
        <v>414</v>
      </c>
      <c r="O171" s="1" t="s">
        <v>31</v>
      </c>
      <c r="P171" s="1" t="s">
        <v>18</v>
      </c>
      <c r="Q171" s="3">
        <v>80.239999999999995</v>
      </c>
    </row>
    <row r="172" spans="1:17" ht="14.25" customHeight="1" x14ac:dyDescent="0.3">
      <c r="A172" s="1" t="s">
        <v>603</v>
      </c>
      <c r="B172" s="8">
        <f t="shared" si="9"/>
        <v>26</v>
      </c>
      <c r="C172" s="12" t="str">
        <f t="shared" si="12"/>
        <v>Dec</v>
      </c>
      <c r="D172" s="10" t="str">
        <f t="shared" si="10"/>
        <v>2021</v>
      </c>
      <c r="E172" s="11">
        <f t="shared" si="11"/>
        <v>44556</v>
      </c>
      <c r="F172" s="1" t="s">
        <v>604</v>
      </c>
      <c r="G172" s="1" t="s">
        <v>605</v>
      </c>
      <c r="H172" s="1" t="s">
        <v>763</v>
      </c>
      <c r="I172" s="1" t="s">
        <v>250</v>
      </c>
      <c r="J172" s="18" t="str">
        <f>VLOOKUP(Table1[[#This Row],[ship_state]],Table2[#All],4,FALSE)</f>
        <v>Western</v>
      </c>
      <c r="K172" s="1" t="s">
        <v>14</v>
      </c>
      <c r="L172" s="1" t="s">
        <v>15</v>
      </c>
      <c r="M172" s="1" t="s">
        <v>16</v>
      </c>
      <c r="N172" s="1" t="s">
        <v>37</v>
      </c>
      <c r="O172" s="1" t="s">
        <v>17</v>
      </c>
      <c r="P172" s="1" t="s">
        <v>18</v>
      </c>
      <c r="Q172" s="3">
        <v>84.96</v>
      </c>
    </row>
    <row r="173" spans="1:17" ht="14.25" customHeight="1" x14ac:dyDescent="0.25"/>
    <row r="174" spans="1:17" ht="14.25" customHeight="1" x14ac:dyDescent="0.25"/>
    <row r="175" spans="1:17" ht="14.25" customHeight="1" x14ac:dyDescent="0.25"/>
    <row r="176" spans="1:17"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4.25" customHeight="1" x14ac:dyDescent="0.25"/>
    <row r="270" ht="14.25" customHeight="1" x14ac:dyDescent="0.25"/>
    <row r="271" ht="14.25" customHeight="1" x14ac:dyDescent="0.25"/>
    <row r="272"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4.25" customHeight="1" x14ac:dyDescent="0.25"/>
    <row r="286" ht="14.25" customHeight="1" x14ac:dyDescent="0.25"/>
    <row r="287" ht="14.25" customHeight="1" x14ac:dyDescent="0.25"/>
    <row r="288"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4.25" customHeight="1" x14ac:dyDescent="0.25"/>
    <row r="300" ht="14.25" customHeight="1" x14ac:dyDescent="0.25"/>
    <row r="301" ht="14.25" customHeight="1" x14ac:dyDescent="0.25"/>
    <row r="302" ht="14.25" customHeight="1" x14ac:dyDescent="0.25"/>
    <row r="303" ht="14.25" customHeight="1" x14ac:dyDescent="0.25"/>
    <row r="304" ht="14.25" customHeight="1" x14ac:dyDescent="0.25"/>
    <row r="305" ht="14.25" customHeight="1" x14ac:dyDescent="0.25"/>
    <row r="306" ht="14.25" customHeight="1" x14ac:dyDescent="0.25"/>
    <row r="307" ht="14.25" customHeight="1" x14ac:dyDescent="0.25"/>
    <row r="308" ht="14.25" customHeight="1" x14ac:dyDescent="0.25"/>
    <row r="309" ht="14.25" customHeight="1" x14ac:dyDescent="0.25"/>
    <row r="310" ht="14.25" customHeight="1" x14ac:dyDescent="0.25"/>
    <row r="311" ht="14.25" customHeight="1" x14ac:dyDescent="0.25"/>
    <row r="312" ht="14.25" customHeight="1" x14ac:dyDescent="0.25"/>
    <row r="313" ht="14.25" customHeight="1" x14ac:dyDescent="0.25"/>
    <row r="314" ht="14.25" customHeight="1" x14ac:dyDescent="0.25"/>
    <row r="315" ht="14.25" customHeight="1" x14ac:dyDescent="0.25"/>
    <row r="316" ht="14.25" customHeight="1" x14ac:dyDescent="0.25"/>
    <row r="317" ht="14.25" customHeight="1" x14ac:dyDescent="0.25"/>
    <row r="318" ht="14.25" customHeight="1" x14ac:dyDescent="0.25"/>
    <row r="319" ht="14.25" customHeight="1" x14ac:dyDescent="0.25"/>
    <row r="320"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row r="987" ht="14.25" customHeight="1" x14ac:dyDescent="0.25"/>
    <row r="988" ht="14.25" customHeight="1" x14ac:dyDescent="0.25"/>
    <row r="989" ht="14.25" customHeight="1" x14ac:dyDescent="0.25"/>
    <row r="990" ht="14.25" customHeight="1" x14ac:dyDescent="0.25"/>
    <row r="991" ht="14.25" customHeight="1" x14ac:dyDescent="0.25"/>
    <row r="992" ht="14.25" customHeight="1" x14ac:dyDescent="0.25"/>
    <row r="993" ht="14.25" customHeight="1" x14ac:dyDescent="0.25"/>
    <row r="994" ht="14.25" customHeight="1" x14ac:dyDescent="0.25"/>
    <row r="995" ht="14.25" customHeight="1" x14ac:dyDescent="0.25"/>
    <row r="996" ht="14.25" customHeight="1" x14ac:dyDescent="0.25"/>
    <row r="997" ht="14.25" customHeight="1" x14ac:dyDescent="0.25"/>
    <row r="998" ht="14.25" customHeight="1" x14ac:dyDescent="0.25"/>
    <row r="999" ht="14.25" customHeight="1" x14ac:dyDescent="0.25"/>
    <row r="1000" ht="14.25" customHeight="1" x14ac:dyDescent="0.25"/>
  </sheetData>
  <pageMargins left="0.7" right="0.7" top="0.75" bottom="0.75" header="0" footer="0"/>
  <pageSetup orientation="landscape"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1000"/>
  <sheetViews>
    <sheetView workbookViewId="0">
      <selection activeCell="E21" sqref="E21"/>
    </sheetView>
  </sheetViews>
  <sheetFormatPr defaultColWidth="14.42578125" defaultRowHeight="15" customHeight="1" x14ac:dyDescent="0.25"/>
  <cols>
    <col min="1" max="4" width="8.7109375" customWidth="1"/>
    <col min="5" max="5" width="39.85546875" bestFit="1" customWidth="1"/>
    <col min="6" max="6" width="7.5703125" bestFit="1" customWidth="1"/>
    <col min="7" max="7" width="13" bestFit="1" customWidth="1"/>
    <col min="8" max="8" width="12.85546875" bestFit="1" customWidth="1"/>
    <col min="9" max="26" width="8.7109375" customWidth="1"/>
  </cols>
  <sheetData>
    <row r="1" spans="1:8" ht="14.25" customHeight="1" x14ac:dyDescent="0.25">
      <c r="A1" s="2" t="s">
        <v>606</v>
      </c>
      <c r="B1" s="2" t="s">
        <v>607</v>
      </c>
      <c r="E1" s="21" t="s">
        <v>608</v>
      </c>
      <c r="F1" s="22" t="s">
        <v>609</v>
      </c>
      <c r="G1" s="22" t="s">
        <v>610</v>
      </c>
      <c r="H1" s="23" t="s">
        <v>611</v>
      </c>
    </row>
    <row r="2" spans="1:8" ht="14.25" customHeight="1" x14ac:dyDescent="0.25">
      <c r="A2" s="2" t="s">
        <v>612</v>
      </c>
      <c r="B2" s="2" t="s">
        <v>270</v>
      </c>
      <c r="E2" s="19" t="s">
        <v>613</v>
      </c>
      <c r="F2" s="2">
        <v>342239</v>
      </c>
      <c r="G2" s="2" t="s">
        <v>614</v>
      </c>
      <c r="H2" s="20" t="s">
        <v>615</v>
      </c>
    </row>
    <row r="3" spans="1:8" ht="14.25" customHeight="1" x14ac:dyDescent="0.25">
      <c r="A3" s="2" t="s">
        <v>616</v>
      </c>
      <c r="B3" s="2" t="s">
        <v>617</v>
      </c>
      <c r="E3" s="19" t="s">
        <v>618</v>
      </c>
      <c r="F3" s="2">
        <v>308245</v>
      </c>
      <c r="G3" s="2" t="s">
        <v>619</v>
      </c>
      <c r="H3" s="20" t="s">
        <v>620</v>
      </c>
    </row>
    <row r="4" spans="1:8" ht="14.25" customHeight="1" x14ac:dyDescent="0.25">
      <c r="A4" s="2" t="s">
        <v>621</v>
      </c>
      <c r="B4" s="2" t="s">
        <v>622</v>
      </c>
      <c r="E4" s="19" t="s">
        <v>250</v>
      </c>
      <c r="F4" s="2">
        <v>307713</v>
      </c>
      <c r="G4" s="2" t="s">
        <v>623</v>
      </c>
      <c r="H4" s="20" t="s">
        <v>624</v>
      </c>
    </row>
    <row r="5" spans="1:8" ht="14.25" customHeight="1" x14ac:dyDescent="0.25">
      <c r="A5" s="2" t="s">
        <v>625</v>
      </c>
      <c r="B5" s="2" t="s">
        <v>626</v>
      </c>
      <c r="E5" s="19" t="s">
        <v>627</v>
      </c>
      <c r="F5" s="2">
        <v>240928</v>
      </c>
      <c r="G5" s="2" t="s">
        <v>628</v>
      </c>
      <c r="H5" s="20" t="s">
        <v>615</v>
      </c>
    </row>
    <row r="6" spans="1:8" ht="14.25" customHeight="1" x14ac:dyDescent="0.25">
      <c r="A6" s="2" t="s">
        <v>629</v>
      </c>
      <c r="B6" s="2" t="s">
        <v>630</v>
      </c>
      <c r="E6" s="19" t="s">
        <v>631</v>
      </c>
      <c r="F6" s="2">
        <v>196024</v>
      </c>
      <c r="G6" s="2" t="s">
        <v>632</v>
      </c>
      <c r="H6" s="20" t="s">
        <v>624</v>
      </c>
    </row>
    <row r="7" spans="1:8" ht="14.25" customHeight="1" x14ac:dyDescent="0.25">
      <c r="A7" s="2" t="s">
        <v>633</v>
      </c>
      <c r="B7" s="2" t="s">
        <v>634</v>
      </c>
      <c r="E7" s="19" t="s">
        <v>635</v>
      </c>
      <c r="F7" s="2">
        <v>191791</v>
      </c>
      <c r="G7" s="2" t="s">
        <v>636</v>
      </c>
      <c r="H7" s="20" t="s">
        <v>637</v>
      </c>
    </row>
    <row r="8" spans="1:8" ht="14.25" customHeight="1" x14ac:dyDescent="0.25">
      <c r="A8" s="2" t="s">
        <v>638</v>
      </c>
      <c r="B8" s="2" t="s">
        <v>639</v>
      </c>
      <c r="E8" s="19" t="s">
        <v>585</v>
      </c>
      <c r="F8" s="2">
        <v>160205</v>
      </c>
      <c r="G8" s="2" t="s">
        <v>640</v>
      </c>
      <c r="H8" s="20" t="s">
        <v>637</v>
      </c>
    </row>
    <row r="9" spans="1:8" ht="14.25" customHeight="1" x14ac:dyDescent="0.25">
      <c r="A9" s="2" t="s">
        <v>641</v>
      </c>
      <c r="B9" s="2" t="s">
        <v>642</v>
      </c>
      <c r="E9" s="19" t="s">
        <v>137</v>
      </c>
      <c r="F9" s="2">
        <v>155707</v>
      </c>
      <c r="G9" s="2" t="s">
        <v>643</v>
      </c>
      <c r="H9" s="20" t="s">
        <v>644</v>
      </c>
    </row>
    <row r="10" spans="1:8" ht="14.25" customHeight="1" x14ac:dyDescent="0.25">
      <c r="A10" s="2" t="s">
        <v>645</v>
      </c>
      <c r="B10" s="2" t="s">
        <v>646</v>
      </c>
      <c r="E10" s="19" t="s">
        <v>647</v>
      </c>
      <c r="F10" s="2">
        <v>135191</v>
      </c>
      <c r="G10" s="2" t="s">
        <v>648</v>
      </c>
      <c r="H10" s="20" t="s">
        <v>620</v>
      </c>
    </row>
    <row r="11" spans="1:8" ht="14.25" customHeight="1" x14ac:dyDescent="0.25">
      <c r="A11" s="2" t="s">
        <v>649</v>
      </c>
      <c r="B11" s="2" t="s">
        <v>477</v>
      </c>
      <c r="E11" s="19" t="s">
        <v>650</v>
      </c>
      <c r="F11" s="2">
        <v>130058</v>
      </c>
      <c r="G11" s="2" t="s">
        <v>651</v>
      </c>
      <c r="H11" s="20" t="s">
        <v>637</v>
      </c>
    </row>
    <row r="12" spans="1:8" ht="14.25" customHeight="1" x14ac:dyDescent="0.25">
      <c r="A12" s="2" t="s">
        <v>652</v>
      </c>
      <c r="B12" s="2" t="s">
        <v>82</v>
      </c>
      <c r="E12" s="19" t="s">
        <v>653</v>
      </c>
      <c r="F12" s="2">
        <v>112077</v>
      </c>
      <c r="G12" s="2" t="s">
        <v>654</v>
      </c>
      <c r="H12" s="20" t="s">
        <v>637</v>
      </c>
    </row>
    <row r="13" spans="1:8" ht="14.25" customHeight="1" x14ac:dyDescent="0.25">
      <c r="A13" s="2" t="s">
        <v>655</v>
      </c>
      <c r="B13" s="2" t="s">
        <v>656</v>
      </c>
      <c r="E13" s="19" t="s">
        <v>657</v>
      </c>
      <c r="F13" s="2">
        <v>94163</v>
      </c>
      <c r="G13" s="2" t="s">
        <v>658</v>
      </c>
      <c r="H13" s="20" t="s">
        <v>644</v>
      </c>
    </row>
    <row r="14" spans="1:8" ht="14.25" customHeight="1" x14ac:dyDescent="0.25">
      <c r="A14" s="2" t="s">
        <v>659</v>
      </c>
      <c r="B14" s="2" t="s">
        <v>660</v>
      </c>
      <c r="E14" s="19" t="s">
        <v>661</v>
      </c>
      <c r="F14" s="2">
        <v>88752</v>
      </c>
      <c r="G14" s="2" t="s">
        <v>662</v>
      </c>
      <c r="H14" s="20" t="s">
        <v>644</v>
      </c>
    </row>
    <row r="15" spans="1:8" ht="14.25" customHeight="1" x14ac:dyDescent="0.25">
      <c r="A15" s="2" t="s">
        <v>663</v>
      </c>
      <c r="B15" s="2" t="s">
        <v>664</v>
      </c>
      <c r="E15" s="19" t="s">
        <v>665</v>
      </c>
      <c r="F15" s="2">
        <v>83743</v>
      </c>
      <c r="G15" s="2" t="s">
        <v>666</v>
      </c>
      <c r="H15" s="20" t="s">
        <v>667</v>
      </c>
    </row>
    <row r="16" spans="1:8" ht="14.25" customHeight="1" x14ac:dyDescent="0.25">
      <c r="A16" s="2" t="s">
        <v>668</v>
      </c>
      <c r="B16" s="2" t="s">
        <v>669</v>
      </c>
      <c r="E16" s="19" t="s">
        <v>670</v>
      </c>
      <c r="F16" s="2">
        <v>79716</v>
      </c>
      <c r="G16" s="2" t="s">
        <v>671</v>
      </c>
      <c r="H16" s="20" t="s">
        <v>644</v>
      </c>
    </row>
    <row r="17" spans="1:8" ht="14.25" customHeight="1" x14ac:dyDescent="0.25">
      <c r="A17" s="2" t="s">
        <v>672</v>
      </c>
      <c r="B17" s="2" t="s">
        <v>673</v>
      </c>
      <c r="E17" s="19" t="s">
        <v>674</v>
      </c>
      <c r="F17" s="2">
        <v>78438</v>
      </c>
      <c r="G17" s="2" t="s">
        <v>675</v>
      </c>
      <c r="H17" s="20" t="s">
        <v>667</v>
      </c>
    </row>
    <row r="18" spans="1:8" ht="14.25" customHeight="1" x14ac:dyDescent="0.25">
      <c r="A18" s="2" t="s">
        <v>676</v>
      </c>
      <c r="B18" s="2" t="s">
        <v>677</v>
      </c>
      <c r="E18" s="19" t="s">
        <v>678</v>
      </c>
      <c r="F18" s="2">
        <v>59146</v>
      </c>
      <c r="G18" s="2" t="s">
        <v>679</v>
      </c>
      <c r="H18" s="20" t="s">
        <v>615</v>
      </c>
    </row>
    <row r="19" spans="1:8" ht="14.25" customHeight="1" x14ac:dyDescent="0.25">
      <c r="A19" s="2" t="s">
        <v>680</v>
      </c>
      <c r="B19" s="2" t="s">
        <v>681</v>
      </c>
      <c r="E19" s="19" t="s">
        <v>589</v>
      </c>
      <c r="F19" s="2">
        <v>55673</v>
      </c>
      <c r="G19" s="2" t="s">
        <v>682</v>
      </c>
      <c r="H19" s="20" t="s">
        <v>615</v>
      </c>
    </row>
    <row r="20" spans="1:8" ht="14.25" customHeight="1" x14ac:dyDescent="0.25">
      <c r="A20" s="2" t="s">
        <v>683</v>
      </c>
      <c r="B20" s="2" t="s">
        <v>684</v>
      </c>
      <c r="E20" s="19" t="s">
        <v>685</v>
      </c>
      <c r="F20" s="2">
        <v>53483</v>
      </c>
      <c r="G20" s="2" t="s">
        <v>686</v>
      </c>
      <c r="H20" s="20" t="s">
        <v>615</v>
      </c>
    </row>
    <row r="21" spans="1:8" ht="14.25" customHeight="1" x14ac:dyDescent="0.25">
      <c r="A21" s="2" t="s">
        <v>687</v>
      </c>
      <c r="B21" s="2" t="s">
        <v>688</v>
      </c>
      <c r="E21" s="19" t="s">
        <v>689</v>
      </c>
      <c r="F21" s="2">
        <v>50362</v>
      </c>
      <c r="G21" s="2" t="s">
        <v>690</v>
      </c>
      <c r="H21" s="20" t="s">
        <v>615</v>
      </c>
    </row>
    <row r="22" spans="1:8" ht="14.25" customHeight="1" x14ac:dyDescent="0.25">
      <c r="A22" s="2" t="s">
        <v>691</v>
      </c>
      <c r="B22" s="2" t="s">
        <v>692</v>
      </c>
      <c r="E22" s="19" t="s">
        <v>693</v>
      </c>
      <c r="F22" s="2">
        <v>44212</v>
      </c>
      <c r="G22" s="2" t="s">
        <v>694</v>
      </c>
      <c r="H22" s="20" t="s">
        <v>615</v>
      </c>
    </row>
    <row r="23" spans="1:8" ht="14.25" customHeight="1" x14ac:dyDescent="0.25">
      <c r="A23" s="2" t="s">
        <v>695</v>
      </c>
      <c r="B23" s="2" t="s">
        <v>696</v>
      </c>
      <c r="E23" s="19" t="s">
        <v>697</v>
      </c>
      <c r="F23" s="2">
        <v>42241</v>
      </c>
      <c r="G23" s="2" t="s">
        <v>698</v>
      </c>
      <c r="H23" s="20" t="s">
        <v>615</v>
      </c>
    </row>
    <row r="24" spans="1:8" ht="14.25" customHeight="1" x14ac:dyDescent="0.25">
      <c r="A24" s="2" t="s">
        <v>699</v>
      </c>
      <c r="B24" s="2" t="s">
        <v>700</v>
      </c>
      <c r="E24" s="19" t="s">
        <v>701</v>
      </c>
      <c r="F24" s="2">
        <v>38863</v>
      </c>
      <c r="G24" s="2" t="s">
        <v>702</v>
      </c>
      <c r="H24" s="20" t="s">
        <v>637</v>
      </c>
    </row>
    <row r="25" spans="1:8" ht="14.25" customHeight="1" x14ac:dyDescent="0.25">
      <c r="A25" s="2" t="s">
        <v>703</v>
      </c>
      <c r="B25" s="2" t="s">
        <v>704</v>
      </c>
      <c r="E25" s="19" t="s">
        <v>705</v>
      </c>
      <c r="F25" s="2">
        <v>22429</v>
      </c>
      <c r="G25" s="2" t="s">
        <v>706</v>
      </c>
      <c r="H25" s="20" t="s">
        <v>667</v>
      </c>
    </row>
    <row r="26" spans="1:8" ht="14.25" customHeight="1" x14ac:dyDescent="0.25">
      <c r="A26" s="2" t="s">
        <v>707</v>
      </c>
      <c r="B26" s="2" t="s">
        <v>708</v>
      </c>
      <c r="E26" s="19" t="s">
        <v>709</v>
      </c>
      <c r="F26" s="2">
        <v>22327</v>
      </c>
      <c r="G26" s="2" t="s">
        <v>710</v>
      </c>
      <c r="H26" s="20" t="s">
        <v>667</v>
      </c>
    </row>
    <row r="27" spans="1:8" ht="14.25" customHeight="1" x14ac:dyDescent="0.25">
      <c r="A27" s="2" t="s">
        <v>711</v>
      </c>
      <c r="B27" s="2" t="s">
        <v>712</v>
      </c>
      <c r="E27" s="19" t="s">
        <v>713</v>
      </c>
      <c r="F27" s="2">
        <v>21081</v>
      </c>
      <c r="G27" s="2" t="s">
        <v>714</v>
      </c>
      <c r="H27" s="20" t="s">
        <v>667</v>
      </c>
    </row>
    <row r="28" spans="1:8" ht="14.25" customHeight="1" x14ac:dyDescent="0.25">
      <c r="A28" s="2" t="s">
        <v>715</v>
      </c>
      <c r="B28" s="2" t="s">
        <v>716</v>
      </c>
      <c r="E28" s="19" t="s">
        <v>717</v>
      </c>
      <c r="F28" s="2">
        <v>16579</v>
      </c>
      <c r="G28" s="2" t="s">
        <v>718</v>
      </c>
      <c r="H28" s="20" t="s">
        <v>667</v>
      </c>
    </row>
    <row r="29" spans="1:8" ht="14.25" customHeight="1" x14ac:dyDescent="0.25">
      <c r="A29" s="2" t="s">
        <v>719</v>
      </c>
      <c r="B29" s="2" t="s">
        <v>720</v>
      </c>
      <c r="E29" s="19" t="s">
        <v>721</v>
      </c>
      <c r="F29" s="2">
        <v>10486</v>
      </c>
      <c r="G29" s="2" t="s">
        <v>722</v>
      </c>
      <c r="H29" s="20" t="s">
        <v>667</v>
      </c>
    </row>
    <row r="30" spans="1:8" ht="14.25" customHeight="1" x14ac:dyDescent="0.25">
      <c r="E30" s="19" t="s">
        <v>723</v>
      </c>
      <c r="F30" s="2">
        <v>8249</v>
      </c>
      <c r="G30" s="2" t="s">
        <v>724</v>
      </c>
      <c r="H30" s="20" t="s">
        <v>725</v>
      </c>
    </row>
    <row r="31" spans="1:8" ht="14.25" customHeight="1" x14ac:dyDescent="0.25">
      <c r="E31" s="19" t="s">
        <v>726</v>
      </c>
      <c r="F31" s="2">
        <v>7096</v>
      </c>
      <c r="G31" s="2" t="s">
        <v>727</v>
      </c>
      <c r="H31" s="20" t="s">
        <v>667</v>
      </c>
    </row>
    <row r="32" spans="1:8" ht="14.25" customHeight="1" x14ac:dyDescent="0.25">
      <c r="E32" s="19" t="s">
        <v>728</v>
      </c>
      <c r="F32" s="2">
        <v>3702</v>
      </c>
      <c r="G32" s="2" t="s">
        <v>729</v>
      </c>
      <c r="H32" s="20" t="s">
        <v>624</v>
      </c>
    </row>
    <row r="33" spans="5:8" ht="14.25" customHeight="1" x14ac:dyDescent="0.25">
      <c r="E33" s="19" t="s">
        <v>730</v>
      </c>
      <c r="F33" s="2">
        <v>1483</v>
      </c>
      <c r="G33" s="2" t="s">
        <v>731</v>
      </c>
      <c r="H33" s="20" t="s">
        <v>615</v>
      </c>
    </row>
    <row r="34" spans="5:8" ht="14.25" customHeight="1" x14ac:dyDescent="0.25">
      <c r="E34" s="19" t="s">
        <v>732</v>
      </c>
      <c r="F34" s="2">
        <v>603</v>
      </c>
      <c r="G34" s="2" t="s">
        <v>733</v>
      </c>
      <c r="H34" s="20" t="s">
        <v>624</v>
      </c>
    </row>
    <row r="35" spans="5:8" ht="14.25" customHeight="1" x14ac:dyDescent="0.25">
      <c r="E35" s="19" t="s">
        <v>734</v>
      </c>
      <c r="F35" s="2">
        <v>479</v>
      </c>
      <c r="G35" s="2" t="s">
        <v>735</v>
      </c>
      <c r="H35" s="20" t="s">
        <v>637</v>
      </c>
    </row>
    <row r="36" spans="5:8" ht="14.25" customHeight="1" x14ac:dyDescent="0.25">
      <c r="E36" s="19" t="s">
        <v>736</v>
      </c>
      <c r="F36" s="2">
        <v>114</v>
      </c>
      <c r="G36" s="2" t="s">
        <v>737</v>
      </c>
      <c r="H36" s="20" t="s">
        <v>615</v>
      </c>
    </row>
    <row r="37" spans="5:8" ht="14.25" customHeight="1" x14ac:dyDescent="0.25">
      <c r="E37" s="24" t="s">
        <v>738</v>
      </c>
      <c r="F37" s="25">
        <v>32</v>
      </c>
      <c r="G37" s="25" t="s">
        <v>739</v>
      </c>
      <c r="H37" s="26" t="s">
        <v>740</v>
      </c>
    </row>
    <row r="38" spans="5:8" ht="14.25" customHeight="1" x14ac:dyDescent="0.25"/>
    <row r="39" spans="5:8" ht="14.25" customHeight="1" x14ac:dyDescent="0.25"/>
    <row r="40" spans="5:8" ht="14.25" customHeight="1" x14ac:dyDescent="0.25"/>
    <row r="41" spans="5:8" ht="14.25" customHeight="1" x14ac:dyDescent="0.25"/>
    <row r="42" spans="5:8" ht="14.25" customHeight="1" x14ac:dyDescent="0.25"/>
    <row r="43" spans="5:8" ht="14.25" customHeight="1" x14ac:dyDescent="0.25"/>
    <row r="44" spans="5:8" ht="14.25" customHeight="1" x14ac:dyDescent="0.25"/>
    <row r="45" spans="5:8" ht="14.25" customHeight="1" x14ac:dyDescent="0.25"/>
    <row r="46" spans="5:8" ht="14.25" customHeight="1" x14ac:dyDescent="0.25"/>
    <row r="47" spans="5:8" ht="14.25" customHeight="1" x14ac:dyDescent="0.25"/>
    <row r="48" spans="5:8" ht="14.25" customHeight="1" x14ac:dyDescent="0.25"/>
    <row r="49" ht="14.25" customHeight="1" x14ac:dyDescent="0.25"/>
    <row r="50" ht="14.25" customHeight="1" x14ac:dyDescent="0.25"/>
    <row r="51" ht="14.25" customHeight="1" x14ac:dyDescent="0.25"/>
    <row r="52" ht="14.25" customHeight="1" x14ac:dyDescent="0.25"/>
    <row r="53" ht="14.25" customHeight="1" x14ac:dyDescent="0.25"/>
    <row r="54" ht="14.25" customHeight="1" x14ac:dyDescent="0.25"/>
    <row r="55" ht="14.25" customHeight="1" x14ac:dyDescent="0.25"/>
    <row r="56" ht="14.25" customHeight="1" x14ac:dyDescent="0.25"/>
    <row r="57" ht="14.25" customHeight="1" x14ac:dyDescent="0.25"/>
    <row r="58" ht="14.25" customHeight="1" x14ac:dyDescent="0.25"/>
    <row r="59" ht="14.25" customHeight="1" x14ac:dyDescent="0.25"/>
    <row r="60" ht="14.25" customHeight="1" x14ac:dyDescent="0.25"/>
    <row r="61" ht="14.25" customHeight="1" x14ac:dyDescent="0.25"/>
    <row r="62" ht="14.25" customHeight="1" x14ac:dyDescent="0.25"/>
    <row r="63" ht="14.25" customHeight="1" x14ac:dyDescent="0.25"/>
    <row r="64" ht="14.25" customHeight="1" x14ac:dyDescent="0.25"/>
    <row r="65" ht="14.25" customHeight="1" x14ac:dyDescent="0.25"/>
    <row r="66" ht="14.25" customHeight="1" x14ac:dyDescent="0.25"/>
    <row r="67" ht="14.25" customHeight="1" x14ac:dyDescent="0.25"/>
    <row r="68" ht="14.25" customHeight="1" x14ac:dyDescent="0.25"/>
    <row r="69" ht="14.25" customHeight="1" x14ac:dyDescent="0.25"/>
    <row r="70" ht="14.25" customHeight="1" x14ac:dyDescent="0.25"/>
    <row r="71" ht="14.25" customHeight="1" x14ac:dyDescent="0.25"/>
    <row r="72" ht="14.25" customHeight="1" x14ac:dyDescent="0.25"/>
    <row r="73" ht="14.25" customHeight="1" x14ac:dyDescent="0.25"/>
    <row r="74" ht="14.25" customHeight="1" x14ac:dyDescent="0.25"/>
    <row r="75" ht="14.25" customHeight="1" x14ac:dyDescent="0.25"/>
    <row r="76" ht="14.25" customHeight="1" x14ac:dyDescent="0.25"/>
    <row r="77" ht="14.25" customHeight="1" x14ac:dyDescent="0.25"/>
    <row r="78" ht="14.25" customHeight="1" x14ac:dyDescent="0.25"/>
    <row r="79" ht="14.25" customHeight="1" x14ac:dyDescent="0.25"/>
    <row r="80"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row r="107" ht="14.25" customHeight="1" x14ac:dyDescent="0.25"/>
    <row r="108" ht="14.25" customHeight="1" x14ac:dyDescent="0.25"/>
    <row r="109" ht="14.25" customHeight="1" x14ac:dyDescent="0.25"/>
    <row r="110" ht="14.25" customHeight="1" x14ac:dyDescent="0.25"/>
    <row r="111" ht="14.25" customHeight="1" x14ac:dyDescent="0.25"/>
    <row r="112"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4.25" customHeight="1" x14ac:dyDescent="0.25"/>
    <row r="270" ht="14.25" customHeight="1" x14ac:dyDescent="0.25"/>
    <row r="271" ht="14.25" customHeight="1" x14ac:dyDescent="0.25"/>
    <row r="272"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4.25" customHeight="1" x14ac:dyDescent="0.25"/>
    <row r="286" ht="14.25" customHeight="1" x14ac:dyDescent="0.25"/>
    <row r="287" ht="14.25" customHeight="1" x14ac:dyDescent="0.25"/>
    <row r="288"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4.25" customHeight="1" x14ac:dyDescent="0.25"/>
    <row r="300" ht="14.25" customHeight="1" x14ac:dyDescent="0.25"/>
    <row r="301" ht="14.25" customHeight="1" x14ac:dyDescent="0.25"/>
    <row r="302" ht="14.25" customHeight="1" x14ac:dyDescent="0.25"/>
    <row r="303" ht="14.25" customHeight="1" x14ac:dyDescent="0.25"/>
    <row r="304" ht="14.25" customHeight="1" x14ac:dyDescent="0.25"/>
    <row r="305" ht="14.25" customHeight="1" x14ac:dyDescent="0.25"/>
    <row r="306" ht="14.25" customHeight="1" x14ac:dyDescent="0.25"/>
    <row r="307" ht="14.25" customHeight="1" x14ac:dyDescent="0.25"/>
    <row r="308" ht="14.25" customHeight="1" x14ac:dyDescent="0.25"/>
    <row r="309" ht="14.25" customHeight="1" x14ac:dyDescent="0.25"/>
    <row r="310" ht="14.25" customHeight="1" x14ac:dyDescent="0.25"/>
    <row r="311" ht="14.25" customHeight="1" x14ac:dyDescent="0.25"/>
    <row r="312" ht="14.25" customHeight="1" x14ac:dyDescent="0.25"/>
    <row r="313" ht="14.25" customHeight="1" x14ac:dyDescent="0.25"/>
    <row r="314" ht="14.25" customHeight="1" x14ac:dyDescent="0.25"/>
    <row r="315" ht="14.25" customHeight="1" x14ac:dyDescent="0.25"/>
    <row r="316" ht="14.25" customHeight="1" x14ac:dyDescent="0.25"/>
    <row r="317" ht="14.25" customHeight="1" x14ac:dyDescent="0.25"/>
    <row r="318" ht="14.25" customHeight="1" x14ac:dyDescent="0.25"/>
    <row r="319" ht="14.25" customHeight="1" x14ac:dyDescent="0.25"/>
    <row r="320"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row r="987" ht="14.25" customHeight="1" x14ac:dyDescent="0.25"/>
    <row r="988" ht="14.25" customHeight="1" x14ac:dyDescent="0.25"/>
    <row r="989" ht="14.25" customHeight="1" x14ac:dyDescent="0.25"/>
    <row r="990" ht="14.25" customHeight="1" x14ac:dyDescent="0.25"/>
    <row r="991" ht="14.25" customHeight="1" x14ac:dyDescent="0.25"/>
    <row r="992" ht="14.25" customHeight="1" x14ac:dyDescent="0.25"/>
    <row r="993" ht="14.25" customHeight="1" x14ac:dyDescent="0.25"/>
    <row r="994" ht="14.25" customHeight="1" x14ac:dyDescent="0.25"/>
    <row r="995" ht="14.25" customHeight="1" x14ac:dyDescent="0.25"/>
    <row r="996" ht="14.25" customHeight="1" x14ac:dyDescent="0.25"/>
    <row r="997" ht="14.25" customHeight="1" x14ac:dyDescent="0.25"/>
    <row r="998" ht="14.25" customHeight="1" x14ac:dyDescent="0.25"/>
    <row r="999" ht="14.25" customHeight="1" x14ac:dyDescent="0.25"/>
    <row r="1000" ht="14.25" customHeight="1" x14ac:dyDescent="0.25"/>
  </sheetData>
  <pageMargins left="0.7" right="0.7" top="0.75" bottom="0.75" header="0" footer="0"/>
  <pageSetup orientation="landscape"/>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Dashboard</vt:lpstr>
      <vt:lpstr>Analysis and Recommendations</vt:lpstr>
      <vt:lpstr>Pivot Tables</vt:lpstr>
      <vt:lpstr>Data</vt:lpstr>
      <vt:lpstr>Reference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Bert</cp:lastModifiedBy>
  <dcterms:created xsi:type="dcterms:W3CDTF">2022-06-09T04:34:30Z</dcterms:created>
  <dcterms:modified xsi:type="dcterms:W3CDTF">2023-04-02T23:56:44Z</dcterms:modified>
</cp:coreProperties>
</file>